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akashima\Desktop\"/>
    </mc:Choice>
  </mc:AlternateContent>
  <xr:revisionPtr revIDLastSave="0" documentId="13_ncr:1_{63F5B228-0384-463E-A15C-2DD11768F572}" xr6:coauthVersionLast="47" xr6:coauthVersionMax="47" xr10:uidLastSave="{00000000-0000-0000-0000-000000000000}"/>
  <bookViews>
    <workbookView xWindow="3120" yWindow="345" windowWidth="23805" windowHeight="15255" xr2:uid="{00000000-000D-0000-FFFF-FFFF00000000}"/>
  </bookViews>
  <sheets>
    <sheet name="請求書" sheetId="2" r:id="rId1"/>
    <sheet name="請求書 (記入例)" sheetId="5" r:id="rId2"/>
  </sheets>
  <definedNames>
    <definedName name="_xlnm._FilterDatabase" localSheetId="0" hidden="1">請求書!$B$20:$J$21</definedName>
    <definedName name="_xlnm.Print_Area" localSheetId="0">請求書!$A$1:$J$43</definedName>
    <definedName name="_xlnm.Print_Area" localSheetId="1">'請求書 (記入例)'!$A$1:$K$38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N29" i="2"/>
  <c r="N27" i="2"/>
  <c r="N25" i="2"/>
  <c r="N23" i="2"/>
  <c r="N21" i="2"/>
  <c r="T21" i="5"/>
  <c r="U21" i="5" s="1"/>
  <c r="F43" i="5"/>
  <c r="C43" i="5"/>
  <c r="F42" i="5"/>
  <c r="C42" i="5"/>
  <c r="J40" i="5"/>
  <c r="H40" i="5"/>
  <c r="D40" i="5"/>
  <c r="B40" i="5"/>
  <c r="F39" i="5"/>
  <c r="D39" i="5"/>
  <c r="G39" i="5" s="1"/>
  <c r="I39" i="5" s="1"/>
  <c r="B39" i="5"/>
  <c r="G38" i="5"/>
  <c r="I38" i="5" s="1"/>
  <c r="T31" i="5"/>
  <c r="U31" i="5" s="1"/>
  <c r="S31" i="5"/>
  <c r="Q31" i="5"/>
  <c r="P31" i="5"/>
  <c r="O31" i="5"/>
  <c r="W31" i="5" s="1"/>
  <c r="N31" i="5"/>
  <c r="V31" i="5" s="1"/>
  <c r="H31" i="5"/>
  <c r="U29" i="5"/>
  <c r="R29" i="5" s="1"/>
  <c r="I29" i="5" s="1"/>
  <c r="T29" i="5"/>
  <c r="S29" i="5"/>
  <c r="Q29" i="5"/>
  <c r="P29" i="5"/>
  <c r="O29" i="5"/>
  <c r="W29" i="5" s="1"/>
  <c r="N29" i="5"/>
  <c r="V29" i="5" s="1"/>
  <c r="H29" i="5"/>
  <c r="U27" i="5"/>
  <c r="R27" i="5" s="1"/>
  <c r="I27" i="5" s="1"/>
  <c r="T27" i="5"/>
  <c r="S27" i="5"/>
  <c r="Q27" i="5"/>
  <c r="P27" i="5"/>
  <c r="O27" i="5"/>
  <c r="W27" i="5" s="1"/>
  <c r="N27" i="5"/>
  <c r="V27" i="5" s="1"/>
  <c r="H27" i="5"/>
  <c r="U25" i="5"/>
  <c r="T25" i="5"/>
  <c r="S25" i="5"/>
  <c r="Q25" i="5"/>
  <c r="P25" i="5"/>
  <c r="O25" i="5"/>
  <c r="W25" i="5" s="1"/>
  <c r="N25" i="5"/>
  <c r="V25" i="5" s="1"/>
  <c r="R25" i="5" s="1"/>
  <c r="I25" i="5" s="1"/>
  <c r="H25" i="5"/>
  <c r="T23" i="5"/>
  <c r="U23" i="5" s="1"/>
  <c r="R23" i="5" s="1"/>
  <c r="I23" i="5" s="1"/>
  <c r="S23" i="5"/>
  <c r="Q23" i="5"/>
  <c r="P23" i="5"/>
  <c r="O23" i="5"/>
  <c r="W23" i="5" s="1"/>
  <c r="N23" i="5"/>
  <c r="V23" i="5" s="1"/>
  <c r="H23" i="5"/>
  <c r="R22" i="5"/>
  <c r="W21" i="5"/>
  <c r="Q21" i="5"/>
  <c r="P21" i="5"/>
  <c r="I34" i="5" s="1"/>
  <c r="O21" i="5"/>
  <c r="N21" i="5"/>
  <c r="V21" i="5" s="1"/>
  <c r="H21" i="5"/>
  <c r="R31" i="5" l="1"/>
  <c r="I31" i="5" s="1"/>
  <c r="R21" i="5"/>
  <c r="R26" i="5" l="1"/>
  <c r="I21" i="5"/>
  <c r="I33" i="5" s="1"/>
  <c r="I35" i="5" s="1"/>
  <c r="R24" i="5"/>
  <c r="R30" i="5" l="1"/>
  <c r="I40" i="5"/>
  <c r="G40" i="5"/>
  <c r="F40" i="5"/>
  <c r="C11" i="5"/>
  <c r="R28" i="5"/>
  <c r="R32" i="5" s="1"/>
  <c r="F43" i="2"/>
  <c r="F42" i="2"/>
  <c r="C43" i="2"/>
  <c r="C42" i="2"/>
  <c r="R22" i="2"/>
  <c r="T29" i="2"/>
  <c r="U29" i="2" s="1"/>
  <c r="S29" i="2"/>
  <c r="R29" i="2" s="1"/>
  <c r="T27" i="2"/>
  <c r="U27" i="2" s="1"/>
  <c r="S27" i="2"/>
  <c r="T25" i="2"/>
  <c r="U25" i="2" s="1"/>
  <c r="S25" i="2"/>
  <c r="R25" i="2" s="1"/>
  <c r="T23" i="2"/>
  <c r="U23" i="2" s="1"/>
  <c r="S23" i="2"/>
  <c r="T21" i="2"/>
  <c r="U21" i="2" s="1"/>
  <c r="T31" i="2"/>
  <c r="U31" i="2" s="1"/>
  <c r="S31" i="2"/>
  <c r="R31" i="2" s="1"/>
  <c r="J40" i="2"/>
  <c r="H40" i="2"/>
  <c r="P29" i="2"/>
  <c r="Q29" i="2" s="1"/>
  <c r="P27" i="2"/>
  <c r="Q27" i="2" s="1"/>
  <c r="P25" i="2"/>
  <c r="Q25" i="2" s="1"/>
  <c r="P23" i="2"/>
  <c r="Q23" i="2" s="1"/>
  <c r="P21" i="2"/>
  <c r="Q21" i="2" s="1"/>
  <c r="P31" i="2"/>
  <c r="Q31" i="2" s="1"/>
  <c r="O31" i="2"/>
  <c r="W31" i="2" s="1"/>
  <c r="V31" i="2"/>
  <c r="H31" i="2"/>
  <c r="O29" i="2"/>
  <c r="W29" i="2" s="1"/>
  <c r="V29" i="2"/>
  <c r="H29" i="2"/>
  <c r="O27" i="2"/>
  <c r="W27" i="2" s="1"/>
  <c r="V27" i="2"/>
  <c r="H27" i="2"/>
  <c r="O25" i="2"/>
  <c r="W25" i="2" s="1"/>
  <c r="V25" i="2"/>
  <c r="H25" i="2"/>
  <c r="O23" i="2"/>
  <c r="W23" i="2" s="1"/>
  <c r="V23" i="2"/>
  <c r="R23" i="2" s="1"/>
  <c r="H23" i="2"/>
  <c r="H21" i="2"/>
  <c r="O21" i="2"/>
  <c r="W21" i="2" s="1"/>
  <c r="V21" i="2"/>
  <c r="D42" i="5" l="1"/>
  <c r="H42" i="5"/>
  <c r="D43" i="5"/>
  <c r="H43" i="5"/>
  <c r="R21" i="2"/>
  <c r="R24" i="2" s="1"/>
  <c r="R27" i="2"/>
  <c r="I27" i="2" s="1"/>
  <c r="I23" i="2"/>
  <c r="I25" i="2"/>
  <c r="I31" i="2"/>
  <c r="I29" i="2"/>
  <c r="W20" i="2"/>
  <c r="V20" i="2"/>
  <c r="I34" i="2"/>
  <c r="G39" i="2" s="1"/>
  <c r="I39" i="2" s="1"/>
  <c r="D40" i="2"/>
  <c r="B40" i="2"/>
  <c r="R26" i="2" l="1"/>
  <c r="R30" i="2" s="1"/>
  <c r="I21" i="2"/>
  <c r="I33" i="2" s="1"/>
  <c r="I35" i="2" s="1"/>
  <c r="R28" i="2"/>
  <c r="D42" i="2" l="1"/>
  <c r="R32" i="2"/>
  <c r="G38" i="2"/>
  <c r="D43" i="2" l="1"/>
  <c r="H43" i="2"/>
  <c r="H42" i="2"/>
  <c r="C11" i="2"/>
  <c r="G40" i="2"/>
  <c r="F40" i="2"/>
  <c r="I38" i="2"/>
  <c r="I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立花 始</author>
  </authors>
  <commentList>
    <comment ref="B21" authorId="0" shapeId="0" xr:uid="{2E1E4A57-24B5-4D04-A244-DE0B3016A753}">
      <text>
        <r>
          <rPr>
            <b/>
            <sz val="9"/>
            <color indexed="81"/>
            <rFont val="MS P ゴシック"/>
            <family val="3"/>
            <charset val="128"/>
          </rPr>
          <t>①一括払いの場合は、最終工期か引き渡し日を記入してください。
②分割払いや出来高払いの場合は締日を記入してください</t>
        </r>
      </text>
    </comment>
    <comment ref="C21" authorId="0" shapeId="0" xr:uid="{E3C8309F-DD34-4A9C-AF86-05121346E7B4}">
      <text>
        <r>
          <rPr>
            <b/>
            <sz val="9"/>
            <color indexed="81"/>
            <rFont val="MS P ゴシック"/>
            <family val="3"/>
            <charset val="128"/>
          </rPr>
          <t>（作業名）を記入してください。</t>
        </r>
      </text>
    </comment>
    <comment ref="F21" authorId="0" shapeId="0" xr:uid="{F2E28087-A5AD-48D1-AAAA-28178BCECAB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数量（左隣欄）が
「１式」の場合は記入する必要はありません。
</t>
        </r>
      </text>
    </comment>
    <comment ref="B37" authorId="0" shapeId="0" xr:uid="{A388B80F-AFFA-403B-8FCC-F66A10A62093}">
      <text>
        <r>
          <rPr>
            <b/>
            <sz val="9"/>
            <color indexed="81"/>
            <rFont val="MS P ゴシック"/>
            <family val="3"/>
            <charset val="128"/>
          </rPr>
          <t>「分割払い」及び「出来高払い」の契約の場合に記入してください。
一括払いの契約の場合は、全て0を記入してください</t>
        </r>
      </text>
    </comment>
  </commentList>
</comments>
</file>

<file path=xl/sharedStrings.xml><?xml version="1.0" encoding="utf-8"?>
<sst xmlns="http://schemas.openxmlformats.org/spreadsheetml/2006/main" count="185" uniqueCount="137">
  <si>
    <t xml:space="preserve">   下記の通り請求申し上げます。</t>
  </si>
  <si>
    <t>.－</t>
    <phoneticPr fontId="2"/>
  </si>
  <si>
    <t>請  求  内  訳</t>
  </si>
  <si>
    <t>日付</t>
    <rPh sb="0" eb="2">
      <t>ヒツ</t>
    </rPh>
    <phoneticPr fontId="2"/>
  </si>
  <si>
    <t>税率</t>
    <rPh sb="0" eb="2">
      <t>ゼイリツ</t>
    </rPh>
    <phoneticPr fontId="2"/>
  </si>
  <si>
    <t xml:space="preserve"> 　株式会社　かんこう　御中</t>
    <rPh sb="2" eb="6">
      <t>カブシキカイシャ</t>
    </rPh>
    <rPh sb="12" eb="14">
      <t>オンチュウ</t>
    </rPh>
    <phoneticPr fontId="2"/>
  </si>
  <si>
    <t>代表者名</t>
    <rPh sb="0" eb="4">
      <t>ダイヒョウシャメイ</t>
    </rPh>
    <phoneticPr fontId="2"/>
  </si>
  <si>
    <t>電話番号</t>
    <rPh sb="0" eb="4">
      <t>デンワバンゴウ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</si>
  <si>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</si>
  <si>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住      所</t>
    <rPh sb="0" eb="1">
      <t>ジュウ</t>
    </rPh>
    <rPh sb="7" eb="8">
      <t>トコロ</t>
    </rPh>
    <phoneticPr fontId="2"/>
  </si>
  <si>
    <t>預金種類</t>
    <rPh sb="0" eb="4">
      <t>ヨキンシュルイ</t>
    </rPh>
    <phoneticPr fontId="2"/>
  </si>
  <si>
    <t>口座番号</t>
    <rPh sb="0" eb="4">
      <t>コウザバンゴウ</t>
    </rPh>
    <phoneticPr fontId="2"/>
  </si>
  <si>
    <t>銀 行 名</t>
    <rPh sb="0" eb="1">
      <t>ギン</t>
    </rPh>
    <rPh sb="2" eb="3">
      <t>ギョウ</t>
    </rPh>
    <rPh sb="4" eb="5">
      <t>メイ</t>
    </rPh>
    <phoneticPr fontId="2"/>
  </si>
  <si>
    <t>支 店 名</t>
    <rPh sb="0" eb="1">
      <t>シ</t>
    </rPh>
    <rPh sb="2" eb="3">
      <t>ミセ</t>
    </rPh>
    <rPh sb="4" eb="5">
      <t>メイ</t>
    </rPh>
    <phoneticPr fontId="2"/>
  </si>
  <si>
    <t xml:space="preserve">請求金額 </t>
    <phoneticPr fontId="2"/>
  </si>
  <si>
    <t>号</t>
    <rPh sb="0" eb="1">
      <t>ゴウ</t>
    </rPh>
    <phoneticPr fontId="2"/>
  </si>
  <si>
    <t>印</t>
    <rPh sb="0" eb="1">
      <t>イン</t>
    </rPh>
    <phoneticPr fontId="2"/>
  </si>
  <si>
    <t>数量</t>
    <rPh sb="0" eb="2">
      <t>スウリョウ</t>
    </rPh>
    <phoneticPr fontId="2"/>
  </si>
  <si>
    <t>単　　　価</t>
    <rPh sb="0" eb="1">
      <t>タン</t>
    </rPh>
    <rPh sb="4" eb="5">
      <t>アタイ</t>
    </rPh>
    <phoneticPr fontId="2"/>
  </si>
  <si>
    <t>分割支払用</t>
    <rPh sb="0" eb="2">
      <t>ブンカツ</t>
    </rPh>
    <rPh sb="2" eb="4">
      <t>シハラ</t>
    </rPh>
    <rPh sb="4" eb="5">
      <t>ヨウ</t>
    </rPh>
    <phoneticPr fontId="2"/>
  </si>
  <si>
    <t>消費税</t>
    <rPh sb="0" eb="3">
      <t>ショウヒゼイ</t>
    </rPh>
    <phoneticPr fontId="2"/>
  </si>
  <si>
    <t>合　　計</t>
    <rPh sb="0" eb="1">
      <t>ゴウ</t>
    </rPh>
    <rPh sb="3" eb="4">
      <t>ケイ</t>
    </rPh>
    <phoneticPr fontId="2"/>
  </si>
  <si>
    <t>契約金額</t>
    <rPh sb="0" eb="4">
      <t>ケイヤクキンガク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</si>
  <si>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</si>
  <si>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今回請求額</t>
    <rPh sb="0" eb="5">
      <t>コンカイセイキュウガク</t>
    </rPh>
    <phoneticPr fontId="2"/>
  </si>
  <si>
    <t>累計請求額</t>
    <rPh sb="0" eb="5">
      <t>ルイケイセイキュウガク</t>
    </rPh>
    <phoneticPr fontId="2"/>
  </si>
  <si>
    <t>残　　額</t>
    <rPh sb="0" eb="1">
      <t>ザン</t>
    </rPh>
    <rPh sb="3" eb="4">
      <t>ガク</t>
    </rPh>
    <phoneticPr fontId="2"/>
  </si>
  <si>
    <t>　＊「出来高払い」の場合は出来高調書を添付すること</t>
    <rPh sb="3" eb="7">
      <t>デキダカバラ</t>
    </rPh>
    <rPh sb="10" eb="12">
      <t>バアイ</t>
    </rPh>
    <rPh sb="13" eb="18">
      <t>デキダカチョウショ</t>
    </rPh>
    <rPh sb="19" eb="21">
      <t>テンプ</t>
    </rPh>
    <phoneticPr fontId="2"/>
  </si>
  <si>
    <t>請　求　書（外注用）</t>
    <rPh sb="0" eb="1">
      <t>ショウ</t>
    </rPh>
    <rPh sb="2" eb="3">
      <t>モトム</t>
    </rPh>
    <rPh sb="4" eb="5">
      <t>ショ</t>
    </rPh>
    <rPh sb="6" eb="9">
      <t>ガイチュウヨウ</t>
    </rPh>
    <phoneticPr fontId="2"/>
  </si>
  <si>
    <t>種　　　目</t>
    <rPh sb="0" eb="1">
      <t>シュ</t>
    </rPh>
    <rPh sb="4" eb="5">
      <t>メ</t>
    </rPh>
    <phoneticPr fontId="2"/>
  </si>
  <si>
    <t>（上記金額には消費税等を含んでおります。）</t>
  </si>
  <si>
    <t>（注文番号）</t>
    <rPh sb="1" eb="3">
      <t>チュウモン</t>
    </rPh>
    <rPh sb="3" eb="5">
      <t>バンゴウ</t>
    </rPh>
    <phoneticPr fontId="2"/>
  </si>
  <si>
    <t>（作 業 名）</t>
    <rPh sb="1" eb="2">
      <t>サク</t>
    </rPh>
    <rPh sb="3" eb="4">
      <t>ギョウ</t>
    </rPh>
    <rPh sb="5" eb="6">
      <t>メイ</t>
    </rPh>
    <phoneticPr fontId="2"/>
  </si>
  <si>
    <t>（工　　 番）</t>
    <rPh sb="1" eb="2">
      <t>コウ</t>
    </rPh>
    <rPh sb="5" eb="6">
      <t>バン</t>
    </rPh>
    <phoneticPr fontId="2"/>
  </si>
  <si>
    <t>大阪市〇〇区</t>
    <rPh sb="0" eb="3">
      <t>オオサカシ</t>
    </rPh>
    <rPh sb="5" eb="6">
      <t>ク</t>
    </rPh>
    <phoneticPr fontId="2"/>
  </si>
  <si>
    <t>株式会社　〇〇〇〇</t>
    <rPh sb="0" eb="4">
      <t>カブシキカイシャ</t>
    </rPh>
    <phoneticPr fontId="2"/>
  </si>
  <si>
    <t>代表取締役　〇〇　〇〇</t>
    <rPh sb="0" eb="5">
      <t>ダイヒョウトリシマリヤク</t>
    </rPh>
    <phoneticPr fontId="2"/>
  </si>
  <si>
    <t>1式</t>
    <rPh sb="1" eb="2">
      <t>シキ</t>
    </rPh>
    <phoneticPr fontId="2"/>
  </si>
  <si>
    <t>登録番号　　 　T</t>
    <rPh sb="0" eb="2">
      <t>トウロク</t>
    </rPh>
    <rPh sb="2" eb="4">
      <t>バンゴウ</t>
    </rPh>
    <phoneticPr fontId="2"/>
  </si>
  <si>
    <t>小　　　計</t>
    <rPh sb="0" eb="1">
      <t>コ</t>
    </rPh>
    <rPh sb="4" eb="5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</si>
  <si>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</si>
  <si>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       計</t>
    <phoneticPr fontId="2"/>
  </si>
  <si>
    <t>税抜き価格</t>
    <rPh sb="0" eb="2">
      <t>ゼイヌ</t>
    </rPh>
    <rPh sb="3" eb="5">
      <t>カカク</t>
    </rPh>
    <phoneticPr fontId="2"/>
  </si>
  <si>
    <t>内/外</t>
    <rPh sb="0" eb="1">
      <t>ウチ</t>
    </rPh>
    <rPh sb="2" eb="3">
      <t>ソト</t>
    </rPh>
    <phoneticPr fontId="2"/>
  </si>
  <si>
    <t>税抜き価格</t>
    <rPh sb="0" eb="2">
      <t>ゼイヌ</t>
    </rPh>
    <rPh sb="3" eb="5">
      <t>カカク</t>
    </rPh>
    <phoneticPr fontId="2"/>
  </si>
  <si>
    <t>税込価格</t>
    <rPh sb="0" eb="4">
      <t>ゼイコミカカク</t>
    </rPh>
    <phoneticPr fontId="2"/>
  </si>
  <si>
    <t>税　額</t>
    <rPh sb="0" eb="1">
      <t>ゼイ</t>
    </rPh>
    <rPh sb="2" eb="3">
      <t>ガク</t>
    </rPh>
    <phoneticPr fontId="2"/>
  </si>
  <si>
    <t>選択してください</t>
    <rPh sb="0" eb="2">
      <t>センタク</t>
    </rPh>
    <phoneticPr fontId="2"/>
  </si>
  <si>
    <t>請求額</t>
    <rPh sb="0" eb="3">
      <t>セイキュウガク</t>
    </rPh>
    <phoneticPr fontId="2"/>
  </si>
  <si>
    <t>税抜き価格</t>
    <rPh sb="0" eb="1">
      <t>ゼイ</t>
    </rPh>
    <rPh sb="1" eb="2">
      <t>ヌ</t>
    </rPh>
    <rPh sb="3" eb="5">
      <t>カカク</t>
    </rPh>
    <phoneticPr fontId="2"/>
  </si>
  <si>
    <t>請求額（税抜き）</t>
    <rPh sb="0" eb="3">
      <t>セイキュウガク</t>
    </rPh>
    <rPh sb="4" eb="6">
      <t>ゼイヌ</t>
    </rPh>
    <phoneticPr fontId="2"/>
  </si>
  <si>
    <t>外税</t>
  </si>
  <si>
    <r>
      <rPr>
        <sz val="11"/>
        <color rgb="FFFF0000"/>
        <rFont val="ＭＳ Ｐゴシック"/>
        <family val="3"/>
        <charset val="128"/>
      </rPr>
      <t>内税の場合</t>
    </r>
    <r>
      <rPr>
        <sz val="9"/>
        <rFont val="ＭＳ Ｐゴシック"/>
        <family val="3"/>
        <charset val="128"/>
      </rPr>
      <t>のみ入力してください</t>
    </r>
    <rPh sb="0" eb="2">
      <t>ウチゼイ</t>
    </rPh>
    <rPh sb="3" eb="5">
      <t>バアイ</t>
    </rPh>
    <rPh sb="7" eb="9">
      <t>ニュウリョク</t>
    </rPh>
    <phoneticPr fontId="2"/>
  </si>
  <si>
    <r>
      <rPr>
        <sz val="11"/>
        <color rgb="FFFF0000"/>
        <rFont val="ＭＳ Ｐゴシック"/>
        <family val="3"/>
        <charset val="128"/>
      </rPr>
      <t>外税の場合</t>
    </r>
    <r>
      <rPr>
        <sz val="9"/>
        <rFont val="ＭＳ Ｐゴシック"/>
        <family val="3"/>
        <charset val="128"/>
      </rPr>
      <t>のみ入力してください</t>
    </r>
    <rPh sb="0" eb="2">
      <t>ソトゼイ</t>
    </rPh>
    <rPh sb="3" eb="5">
      <t>バアイ</t>
    </rPh>
    <rPh sb="7" eb="9">
      <t>ニュウリョク</t>
    </rPh>
    <phoneticPr fontId="2"/>
  </si>
  <si>
    <t>税率チェック</t>
    <rPh sb="0" eb="2">
      <t>ゼイリツ</t>
    </rPh>
    <phoneticPr fontId="2"/>
  </si>
  <si>
    <t>内税チェック</t>
    <rPh sb="0" eb="2">
      <t>ウチゼイ</t>
    </rPh>
    <phoneticPr fontId="2"/>
  </si>
  <si>
    <t>外税チェック</t>
    <rPh sb="0" eb="1">
      <t>ソト</t>
    </rPh>
    <phoneticPr fontId="2"/>
  </si>
  <si>
    <t>内外チェック</t>
    <rPh sb="0" eb="2">
      <t>ナイガイ</t>
    </rPh>
    <phoneticPr fontId="2"/>
  </si>
  <si>
    <t>税率</t>
    <rPh sb="0" eb="2">
      <t>ゼイリツ</t>
    </rPh>
    <phoneticPr fontId="2"/>
  </si>
  <si>
    <t>〒</t>
    <phoneticPr fontId="2"/>
  </si>
  <si>
    <t>　</t>
    <phoneticPr fontId="2"/>
  </si>
  <si>
    <t>事　　例</t>
    <rPh sb="0" eb="1">
      <t>コト</t>
    </rPh>
    <rPh sb="3" eb="4">
      <t>レイ</t>
    </rPh>
    <phoneticPr fontId="2"/>
  </si>
  <si>
    <t>注文番号</t>
  </si>
  <si>
    <t>12345678</t>
    <phoneticPr fontId="2"/>
  </si>
  <si>
    <t>号</t>
  </si>
  <si>
    <t>大阪市〇〇区</t>
  </si>
  <si>
    <t>登録番号　　　T〇〇〇〇〇〇〇〇〇〇〇〇〇</t>
    <rPh sb="0" eb="2">
      <t>トウロク</t>
    </rPh>
    <rPh sb="2" eb="4">
      <t>バンゴウ</t>
    </rPh>
    <phoneticPr fontId="2"/>
  </si>
  <si>
    <t>株式会社　〇〇〇〇　　御中</t>
  </si>
  <si>
    <t>大阪市城東区野江1丁目12番8号</t>
  </si>
  <si>
    <t>株式会社かんこう</t>
  </si>
  <si>
    <t>〇〇-〇〇〇〇-〇〇〇〇</t>
    <phoneticPr fontId="2"/>
  </si>
  <si>
    <t>代表取締役</t>
  </si>
  <si>
    <t>谷口　智之</t>
  </si>
  <si>
    <t>注　文　書　（例）</t>
    <rPh sb="7" eb="8">
      <t>レイ</t>
    </rPh>
    <phoneticPr fontId="2"/>
  </si>
  <si>
    <t>　　三井住友銀行</t>
    <rPh sb="2" eb="4">
      <t>ミツイ</t>
    </rPh>
    <rPh sb="4" eb="6">
      <t>スミトモ</t>
    </rPh>
    <rPh sb="6" eb="8">
      <t>ギンコウ</t>
    </rPh>
    <phoneticPr fontId="2"/>
  </si>
  <si>
    <t>（仮称）道路構造物点検業務</t>
    <phoneticPr fontId="2"/>
  </si>
  <si>
    <t>　　京阪京橋支店</t>
    <rPh sb="2" eb="6">
      <t>ケイハンキョウバシ</t>
    </rPh>
    <rPh sb="6" eb="8">
      <t>シテン</t>
    </rPh>
    <phoneticPr fontId="2"/>
  </si>
  <si>
    <t>１．</t>
  </si>
  <si>
    <t>作業名</t>
  </si>
  <si>
    <t>（仮称）道路構造物点検業務</t>
    <rPh sb="1" eb="3">
      <t>カショウ</t>
    </rPh>
    <phoneticPr fontId="2"/>
  </si>
  <si>
    <t>　　（　普通　）</t>
    <rPh sb="4" eb="6">
      <t>フツウ</t>
    </rPh>
    <phoneticPr fontId="2"/>
  </si>
  <si>
    <t>12-2309999-00-1</t>
    <phoneticPr fontId="2"/>
  </si>
  <si>
    <t>　　0414419</t>
    <phoneticPr fontId="2"/>
  </si>
  <si>
    <t>　　カ）カンコウ</t>
    <phoneticPr fontId="2"/>
  </si>
  <si>
    <t>（12-2309999-00-1）</t>
    <phoneticPr fontId="2"/>
  </si>
  <si>
    <t>選択してください</t>
  </si>
  <si>
    <r>
      <rPr>
        <sz val="11"/>
        <color rgb="FFFF0000"/>
        <rFont val="ＭＳ Ｐ明朝"/>
        <family val="1"/>
        <charset val="128"/>
      </rPr>
      <t>内税の場合</t>
    </r>
    <r>
      <rPr>
        <sz val="11"/>
        <rFont val="ＭＳ Ｐ明朝"/>
        <family val="1"/>
        <charset val="128"/>
      </rPr>
      <t>のみ入力してください</t>
    </r>
    <phoneticPr fontId="2"/>
  </si>
  <si>
    <r>
      <rPr>
        <sz val="11"/>
        <color rgb="FFFF0000"/>
        <rFont val="ＭＳ Ｐ明朝"/>
        <family val="1"/>
        <charset val="128"/>
      </rPr>
      <t>外税の場合</t>
    </r>
    <r>
      <rPr>
        <sz val="11"/>
        <rFont val="ＭＳ Ｐ明朝"/>
        <family val="1"/>
        <charset val="128"/>
      </rPr>
      <t>のみ入力してください</t>
    </r>
    <phoneticPr fontId="2"/>
  </si>
  <si>
    <t>内外チェック</t>
  </si>
  <si>
    <t>税率チェック</t>
  </si>
  <si>
    <t>内税チェック</t>
  </si>
  <si>
    <t>外税チェック</t>
  </si>
  <si>
    <t>金         額</t>
    <phoneticPr fontId="2"/>
  </si>
  <si>
    <t>税率</t>
  </si>
  <si>
    <t>内/外</t>
  </si>
  <si>
    <t>税込価格</t>
  </si>
  <si>
    <t>税抜き価格</t>
  </si>
  <si>
    <t>税　額</t>
  </si>
  <si>
    <t>請求額</t>
  </si>
  <si>
    <t>２．</t>
  </si>
  <si>
    <t>数量</t>
  </si>
  <si>
    <t>下記業務概要に基づく作業一式</t>
  </si>
  <si>
    <t>３．</t>
  </si>
  <si>
    <t>金額</t>
  </si>
  <si>
    <t>円（内消費税等</t>
  </si>
  <si>
    <t>円）</t>
  </si>
  <si>
    <t>４．</t>
  </si>
  <si>
    <t>工期</t>
  </si>
  <si>
    <t>着工</t>
  </si>
  <si>
    <t>竣工</t>
  </si>
  <si>
    <t>５．</t>
  </si>
  <si>
    <t>納入場所</t>
  </si>
  <si>
    <t>設計部道路構造</t>
  </si>
  <si>
    <t>６．</t>
  </si>
  <si>
    <t>支払条件</t>
  </si>
  <si>
    <t>検収後末日締翌月末分割払、銀行振込</t>
  </si>
  <si>
    <t>（締日及び分割金額）</t>
  </si>
  <si>
    <t>　　　　　　　　　　　　　　　　　　　　　　　　　　　　　　　　小　　　計</t>
    <rPh sb="32" eb="33">
      <t>コ</t>
    </rPh>
    <rPh sb="36" eb="37">
      <t>ケイ</t>
    </rPh>
    <phoneticPr fontId="2"/>
  </si>
  <si>
    <t>　　　　　　　　　　　　　　　　　　　　　　　　　　　　　　　　消　費　税</t>
    <rPh sb="32" eb="33">
      <t>ショウ</t>
    </rPh>
    <rPh sb="34" eb="35">
      <t>ヒ</t>
    </rPh>
    <rPh sb="36" eb="37">
      <t>ゼイ</t>
    </rPh>
    <phoneticPr fontId="2"/>
  </si>
  <si>
    <t>　　　　　　　　　　　　　　　　　　　　　　　　　　　　　　　　合       計</t>
    <phoneticPr fontId="2"/>
  </si>
  <si>
    <t>（注意事項）</t>
    <rPh sb="1" eb="5">
      <t>チュウイジコウ</t>
    </rPh>
    <phoneticPr fontId="2"/>
  </si>
  <si>
    <t>①　税率については注文書の税率に合わせて入力してください（原則、10％となります）。</t>
    <rPh sb="2" eb="4">
      <t>ゼイリツ</t>
    </rPh>
    <rPh sb="9" eb="12">
      <t>チュウモンショ</t>
    </rPh>
    <rPh sb="13" eb="15">
      <t>ゼイリツ</t>
    </rPh>
    <rPh sb="16" eb="17">
      <t>ア</t>
    </rPh>
    <rPh sb="20" eb="22">
      <t>ニュウリョク</t>
    </rPh>
    <rPh sb="29" eb="31">
      <t>ゲンソク</t>
    </rPh>
    <phoneticPr fontId="2"/>
  </si>
  <si>
    <t>②　内税の例　：　注文書の金額が10,000,000円（内消費税等909,091円）となる場合</t>
    <rPh sb="2" eb="4">
      <t>ウチゼイ</t>
    </rPh>
    <rPh sb="5" eb="6">
      <t>レイ</t>
    </rPh>
    <rPh sb="9" eb="12">
      <t>チュウモンショ</t>
    </rPh>
    <rPh sb="13" eb="15">
      <t>キンガク</t>
    </rPh>
    <rPh sb="18" eb="27">
      <t>000000エン</t>
    </rPh>
    <rPh sb="28" eb="33">
      <t>ウチショウヒゼイトウ</t>
    </rPh>
    <rPh sb="40" eb="41">
      <t>エン</t>
    </rPh>
    <rPh sb="45" eb="47">
      <t>バアイ</t>
    </rPh>
    <phoneticPr fontId="2"/>
  </si>
  <si>
    <t>　　 外税の例　：　注文書の金額が11,000,000円（内消費税等1,000,000円）となる場合</t>
    <rPh sb="3" eb="4">
      <t>ガイ</t>
    </rPh>
    <rPh sb="4" eb="5">
      <t>ゼイ</t>
    </rPh>
    <rPh sb="6" eb="7">
      <t>レイ</t>
    </rPh>
    <rPh sb="10" eb="13">
      <t>チュウモンショ</t>
    </rPh>
    <rPh sb="14" eb="16">
      <t>キンガク</t>
    </rPh>
    <rPh sb="19" eb="28">
      <t>000000エン</t>
    </rPh>
    <rPh sb="29" eb="34">
      <t>ウチショウヒゼイトウ</t>
    </rPh>
    <rPh sb="43" eb="44">
      <t>エン</t>
    </rPh>
    <rPh sb="48" eb="50">
      <t>バアイ</t>
    </rPh>
    <phoneticPr fontId="2"/>
  </si>
  <si>
    <t>　　 注文書の「３．金額」を確認してください（原則、外税となります）。</t>
    <rPh sb="3" eb="6">
      <t>チュウモンショ</t>
    </rPh>
    <rPh sb="10" eb="12">
      <t>キンガク</t>
    </rPh>
    <rPh sb="14" eb="16">
      <t>カクニン</t>
    </rPh>
    <rPh sb="23" eb="25">
      <t>ゲンソク</t>
    </rPh>
    <rPh sb="26" eb="28">
      <t>ソトゼイ</t>
    </rPh>
    <phoneticPr fontId="2"/>
  </si>
  <si>
    <t>７．</t>
  </si>
  <si>
    <t>業務概要</t>
  </si>
  <si>
    <t/>
  </si>
  <si>
    <t>　今般、上記の業務を貴社に対し注文いたします。なお、契約内容や業務内容等をご承認の上、</t>
  </si>
  <si>
    <t>「注文請書」を電子署名してください。</t>
  </si>
  <si>
    <t>　なお、注文請書への電子署名を持って契約の成立といたします。</t>
  </si>
  <si>
    <t>（１）契約条件は、裏面にある「委託契約約款」にもとづく。</t>
  </si>
  <si>
    <t>（２）業務内容は、別紙「作業指示書」にもとづく。</t>
  </si>
  <si>
    <t>（３）振込手数料の取扱は、「協力会社台帳登録伺」の記載内容にもとづき手続きする。</t>
  </si>
  <si>
    <t>（４）作業内容に不明な点がございましたら、弊社作業担当部署にお問い合わせください。</t>
  </si>
  <si>
    <t>以上</t>
  </si>
  <si>
    <t>口座名義(半角ｶﾅ)</t>
    <rPh sb="0" eb="4">
      <t>コウザメイギ</t>
    </rPh>
    <rPh sb="5" eb="7">
      <t>ハンカク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</si>
</sst>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[$-F800]dddd\,\ mmmm\ dd\,\ yyyy"/>
    <numFmt numFmtId="177" formatCode="yyyy/m/d;@"/>
    <numFmt numFmtId="178" formatCode="#,##0&quot;円&quot;"/>
    <numFmt numFmtId="179" formatCode="#,##0.00&quot;%&quot;"/>
    <numFmt numFmtId="180" formatCode="#,##0.0&quot;%&quot;"/>
    <numFmt numFmtId="181" formatCode="#,###&quot;％対象額（税抜き）&quot;"/>
    <numFmt numFmtId="182" formatCode="&quot;消費税額（&quot;#,##0&quot;％）&quot;"/>
    <numFmt numFmtId="183" formatCode="yyyy&quot;年&quot;m&quot;月&quot;d&quot;日&quot;;@"/>
    <numFmt numFmtId="184" formatCode="0&quot;回目&quot;"/>
  </numFmts>
  <fonts count="25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MS UI Gothic"/>
      <family val="3"/>
      <charset val="128"/>
    </font>
    <font>
      <sz val="11"/>
      <name val="MS UI Gothic"/>
      <family val="3"/>
      <charset val="128"/>
    </font>
    <font>
      <sz val="14"/>
      <color rgb="FFFFFF00"/>
      <name val="MS UI Gothic"/>
      <family val="3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95">
    <xf numFmtId="0" fontId="0" fillId="0" borderId="0" xfId="0"/>
    <xf numFmtId="0" fontId="3" fillId="0" borderId="0" xfId="0" applyFont="1" applyAlignment="1">
      <alignment vertical="center"/>
    </xf>
    <xf numFmtId="6" fontId="7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6" fontId="3" fillId="0" borderId="0" xfId="0" applyNumberFormat="1" applyFont="1" applyAlignment="1">
      <alignment vertical="center"/>
    </xf>
    <xf numFmtId="38" fontId="5" fillId="0" borderId="15" xfId="1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38" fontId="5" fillId="2" borderId="15" xfId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5" fillId="0" borderId="15" xfId="1" applyFont="1" applyFill="1" applyBorder="1" applyAlignment="1" applyProtection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14" fillId="0" borderId="15" xfId="0" applyFont="1" applyBorder="1" applyAlignment="1">
      <alignment horizontal="right" vertical="center" shrinkToFit="1"/>
    </xf>
    <xf numFmtId="38" fontId="14" fillId="0" borderId="15" xfId="1" applyFont="1" applyBorder="1" applyAlignment="1" applyProtection="1">
      <alignment horizontal="right" vertical="center" shrinkToFit="1"/>
      <protection locked="0"/>
    </xf>
    <xf numFmtId="181" fontId="3" fillId="0" borderId="4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38" fontId="5" fillId="2" borderId="15" xfId="1" applyFont="1" applyFill="1" applyBorder="1" applyAlignment="1" applyProtection="1">
      <alignment vertical="center" shrinkToFit="1"/>
    </xf>
    <xf numFmtId="0" fontId="3" fillId="0" borderId="6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4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38" fontId="5" fillId="2" borderId="19" xfId="1" applyFont="1" applyFill="1" applyBorder="1" applyAlignment="1" applyProtection="1">
      <alignment vertical="center" shrinkToFit="1"/>
      <protection locked="0"/>
    </xf>
    <xf numFmtId="38" fontId="5" fillId="2" borderId="20" xfId="1" applyFont="1" applyFill="1" applyBorder="1" applyAlignment="1" applyProtection="1">
      <alignment vertical="center" shrinkToFit="1"/>
      <protection locked="0"/>
    </xf>
    <xf numFmtId="38" fontId="5" fillId="0" borderId="19" xfId="1" applyFont="1" applyFill="1" applyBorder="1" applyAlignment="1" applyProtection="1">
      <alignment vertical="center" shrinkToFit="1"/>
    </xf>
    <xf numFmtId="38" fontId="5" fillId="0" borderId="20" xfId="1" applyFont="1" applyFill="1" applyBorder="1" applyAlignment="1" applyProtection="1">
      <alignment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5" fillId="0" borderId="2" xfId="1" applyFont="1" applyFill="1" applyBorder="1" applyAlignment="1" applyProtection="1">
      <alignment horizontal="right" vertical="center" shrinkToFit="1"/>
    </xf>
    <xf numFmtId="38" fontId="5" fillId="0" borderId="20" xfId="1" applyFont="1" applyFill="1" applyBorder="1" applyAlignment="1" applyProtection="1">
      <alignment horizontal="righ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2" borderId="38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182" fontId="3" fillId="0" borderId="5" xfId="0" applyNumberFormat="1" applyFont="1" applyBorder="1" applyAlignment="1">
      <alignment horizontal="center" vertical="center" shrinkToFit="1"/>
    </xf>
    <xf numFmtId="182" fontId="3" fillId="0" borderId="7" xfId="0" applyNumberFormat="1" applyFont="1" applyBorder="1" applyAlignment="1">
      <alignment horizontal="center" vertical="center" shrinkToFit="1"/>
    </xf>
    <xf numFmtId="178" fontId="5" fillId="0" borderId="4" xfId="1" applyNumberFormat="1" applyFont="1" applyFill="1" applyBorder="1" applyAlignment="1" applyProtection="1">
      <alignment horizontal="right" vertical="center" shrinkToFit="1"/>
    </xf>
    <xf numFmtId="38" fontId="5" fillId="0" borderId="5" xfId="0" applyNumberFormat="1" applyFont="1" applyBorder="1" applyAlignment="1">
      <alignment vertical="center" shrinkToFit="1"/>
    </xf>
    <xf numFmtId="38" fontId="5" fillId="0" borderId="7" xfId="0" applyNumberFormat="1" applyFont="1" applyBorder="1" applyAlignment="1">
      <alignment vertical="center" shrinkToFit="1"/>
    </xf>
    <xf numFmtId="178" fontId="5" fillId="0" borderId="4" xfId="1" applyNumberFormat="1" applyFont="1" applyBorder="1" applyAlignment="1" applyProtection="1">
      <alignment horizontal="right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38" fontId="5" fillId="0" borderId="19" xfId="1" applyFont="1" applyFill="1" applyBorder="1" applyAlignment="1" applyProtection="1">
      <alignment vertical="center" wrapText="1"/>
    </xf>
    <xf numFmtId="38" fontId="5" fillId="0" borderId="20" xfId="1" applyFont="1" applyFill="1" applyBorder="1" applyAlignment="1" applyProtection="1">
      <alignment vertical="center" wrapText="1"/>
    </xf>
    <xf numFmtId="38" fontId="5" fillId="0" borderId="17" xfId="0" applyNumberFormat="1" applyFont="1" applyBorder="1" applyAlignment="1">
      <alignment vertical="center" shrinkToFit="1"/>
    </xf>
    <xf numFmtId="38" fontId="5" fillId="0" borderId="18" xfId="0" applyNumberFormat="1" applyFont="1" applyBorder="1" applyAlignment="1">
      <alignment vertical="center" shrinkToFit="1"/>
    </xf>
    <xf numFmtId="0" fontId="5" fillId="2" borderId="0" xfId="0" applyFont="1" applyFill="1" applyAlignment="1" applyProtection="1">
      <alignment vertical="center" shrinkToFit="1"/>
      <protection locked="0"/>
    </xf>
    <xf numFmtId="180" fontId="3" fillId="0" borderId="37" xfId="2" applyNumberFormat="1" applyFont="1" applyFill="1" applyBorder="1" applyAlignment="1" applyProtection="1">
      <alignment horizontal="center" vertical="center" shrinkToFit="1"/>
    </xf>
    <xf numFmtId="180" fontId="3" fillId="0" borderId="23" xfId="2" applyNumberFormat="1" applyFont="1" applyFill="1" applyBorder="1" applyAlignment="1" applyProtection="1">
      <alignment horizontal="center" vertical="center" shrinkToFit="1"/>
    </xf>
    <xf numFmtId="38" fontId="5" fillId="0" borderId="35" xfId="0" applyNumberFormat="1" applyFont="1" applyBorder="1" applyAlignment="1">
      <alignment horizontal="right" vertical="center" shrinkToFit="1"/>
    </xf>
    <xf numFmtId="38" fontId="5" fillId="0" borderId="36" xfId="0" applyNumberFormat="1" applyFont="1" applyBorder="1" applyAlignment="1">
      <alignment horizontal="right" vertical="center" shrinkToFit="1"/>
    </xf>
    <xf numFmtId="38" fontId="5" fillId="0" borderId="3" xfId="0" applyNumberFormat="1" applyFont="1" applyBorder="1" applyAlignment="1">
      <alignment horizontal="right" vertical="center" shrinkToFit="1"/>
    </xf>
    <xf numFmtId="38" fontId="5" fillId="0" borderId="9" xfId="0" applyNumberFormat="1" applyFont="1" applyBorder="1" applyAlignment="1">
      <alignment horizontal="right" vertical="center" shrinkToFit="1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6" fontId="3" fillId="0" borderId="15" xfId="0" applyNumberFormat="1" applyFont="1" applyBorder="1" applyAlignment="1">
      <alignment horizontal="center" vertical="center"/>
    </xf>
    <xf numFmtId="180" fontId="13" fillId="2" borderId="25" xfId="2" applyNumberFormat="1" applyFont="1" applyFill="1" applyBorder="1" applyAlignment="1" applyProtection="1">
      <alignment horizontal="center" vertical="center" shrinkToFit="1"/>
      <protection locked="0"/>
    </xf>
    <xf numFmtId="180" fontId="13" fillId="2" borderId="26" xfId="2" applyNumberFormat="1" applyFont="1" applyFill="1" applyBorder="1" applyAlignment="1" applyProtection="1">
      <alignment horizontal="center" vertical="center" shrinkToFit="1"/>
      <protection locked="0"/>
    </xf>
    <xf numFmtId="179" fontId="13" fillId="2" borderId="25" xfId="2" applyNumberFormat="1" applyFont="1" applyFill="1" applyBorder="1" applyAlignment="1" applyProtection="1">
      <alignment horizontal="center" vertical="center" shrinkToFit="1"/>
      <protection locked="0"/>
    </xf>
    <xf numFmtId="179" fontId="13" fillId="2" borderId="26" xfId="2" applyNumberFormat="1" applyFont="1" applyFill="1" applyBorder="1" applyAlignment="1" applyProtection="1">
      <alignment horizontal="center" vertical="center" shrinkToFit="1"/>
      <protection locked="0"/>
    </xf>
    <xf numFmtId="38" fontId="14" fillId="0" borderId="25" xfId="1" applyFont="1" applyBorder="1" applyAlignment="1" applyProtection="1">
      <alignment horizontal="right" vertical="center" shrinkToFit="1"/>
    </xf>
    <xf numFmtId="38" fontId="14" fillId="0" borderId="26" xfId="1" applyFont="1" applyBorder="1" applyAlignment="1" applyProtection="1">
      <alignment horizontal="right" vertical="center" shrinkToFit="1"/>
    </xf>
    <xf numFmtId="180" fontId="3" fillId="0" borderId="24" xfId="2" applyNumberFormat="1" applyFont="1" applyFill="1" applyBorder="1" applyAlignment="1" applyProtection="1">
      <alignment horizontal="center" vertical="center" shrinkToFit="1"/>
    </xf>
    <xf numFmtId="38" fontId="5" fillId="0" borderId="32" xfId="0" applyNumberFormat="1" applyFont="1" applyBorder="1" applyAlignment="1">
      <alignment horizontal="right" vertical="center" shrinkToFit="1"/>
    </xf>
    <xf numFmtId="38" fontId="5" fillId="0" borderId="31" xfId="0" applyNumberFormat="1" applyFont="1" applyBorder="1" applyAlignment="1">
      <alignment horizontal="right" vertical="center" shrinkToFit="1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177" fontId="3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40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16" fillId="0" borderId="43" xfId="0" applyFont="1" applyBorder="1" applyAlignment="1" applyProtection="1">
      <alignment vertical="center"/>
    </xf>
    <xf numFmtId="0" fontId="16" fillId="0" borderId="47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distributed" vertical="center"/>
    </xf>
    <xf numFmtId="49" fontId="16" fillId="0" borderId="0" xfId="0" quotePrefix="1" applyNumberFormat="1" applyFont="1" applyAlignment="1" applyProtection="1">
      <alignment horizontal="left" vertical="center" shrinkToFit="1"/>
    </xf>
    <xf numFmtId="0" fontId="16" fillId="0" borderId="0" xfId="0" applyFont="1" applyAlignment="1" applyProtection="1">
      <alignment horizontal="right" vertical="center"/>
    </xf>
    <xf numFmtId="0" fontId="16" fillId="0" borderId="51" xfId="0" applyFont="1" applyBorder="1" applyAlignment="1" applyProtection="1">
      <alignment vertical="center"/>
    </xf>
    <xf numFmtId="176" fontId="3" fillId="2" borderId="0" xfId="0" applyNumberFormat="1" applyFont="1" applyFill="1" applyAlignment="1" applyProtection="1">
      <alignment horizontal="right" vertical="center"/>
    </xf>
    <xf numFmtId="0" fontId="17" fillId="0" borderId="52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183" fontId="16" fillId="0" borderId="0" xfId="0" applyNumberFormat="1" applyFont="1" applyAlignment="1" applyProtection="1">
      <alignment horizontal="right" vertical="center"/>
    </xf>
    <xf numFmtId="0" fontId="17" fillId="0" borderId="54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/>
    </xf>
    <xf numFmtId="0" fontId="17" fillId="0" borderId="5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6" fontId="7" fillId="0" borderId="12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176" fontId="16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/>
    </xf>
    <xf numFmtId="49" fontId="16" fillId="0" borderId="0" xfId="0" quotePrefix="1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176" fontId="16" fillId="0" borderId="51" xfId="0" applyNumberFormat="1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shrinkToFit="1"/>
    </xf>
    <xf numFmtId="49" fontId="3" fillId="2" borderId="21" xfId="0" applyNumberFormat="1" applyFont="1" applyFill="1" applyBorder="1" applyAlignment="1" applyProtection="1">
      <alignment vertical="center" wrapText="1"/>
    </xf>
    <xf numFmtId="49" fontId="16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3" fillId="0" borderId="57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177" fontId="3" fillId="2" borderId="33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38" fontId="5" fillId="0" borderId="10" xfId="0" applyNumberFormat="1" applyFont="1" applyBorder="1" applyAlignment="1" applyProtection="1">
      <alignment vertical="center"/>
    </xf>
    <xf numFmtId="38" fontId="5" fillId="0" borderId="11" xfId="0" applyNumberFormat="1" applyFont="1" applyBorder="1" applyAlignment="1" applyProtection="1">
      <alignment vertical="center"/>
    </xf>
    <xf numFmtId="180" fontId="13" fillId="2" borderId="25" xfId="2" applyNumberFormat="1" applyFont="1" applyFill="1" applyBorder="1" applyAlignment="1" applyProtection="1">
      <alignment horizontal="center" vertical="center" shrinkToFit="1"/>
    </xf>
    <xf numFmtId="179" fontId="13" fillId="2" borderId="25" xfId="2" applyNumberFormat="1" applyFont="1" applyFill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right" vertical="center" shrinkToFit="1"/>
    </xf>
    <xf numFmtId="0" fontId="3" fillId="0" borderId="4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177" fontId="3" fillId="2" borderId="58" xfId="0" applyNumberFormat="1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vertical="center"/>
    </xf>
    <xf numFmtId="0" fontId="3" fillId="2" borderId="51" xfId="0" applyFont="1" applyFill="1" applyBorder="1" applyAlignment="1" applyProtection="1">
      <alignment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vertical="center"/>
    </xf>
    <xf numFmtId="0" fontId="3" fillId="2" borderId="61" xfId="0" applyFont="1" applyFill="1" applyBorder="1" applyAlignment="1" applyProtection="1">
      <alignment vertical="center"/>
    </xf>
    <xf numFmtId="38" fontId="5" fillId="0" borderId="59" xfId="0" applyNumberFormat="1" applyFont="1" applyBorder="1" applyAlignment="1" applyProtection="1">
      <alignment vertical="center"/>
    </xf>
    <xf numFmtId="38" fontId="5" fillId="0" borderId="61" xfId="0" applyNumberFormat="1" applyFont="1" applyBorder="1" applyAlignment="1" applyProtection="1">
      <alignment vertical="center"/>
    </xf>
    <xf numFmtId="180" fontId="13" fillId="2" borderId="26" xfId="2" applyNumberFormat="1" applyFont="1" applyFill="1" applyBorder="1" applyAlignment="1" applyProtection="1">
      <alignment horizontal="center" vertical="center" shrinkToFit="1"/>
    </xf>
    <xf numFmtId="179" fontId="13" fillId="2" borderId="26" xfId="2" applyNumberFormat="1" applyFont="1" applyFill="1" applyBorder="1" applyAlignment="1" applyProtection="1">
      <alignment horizontal="center" vertical="center" shrinkToFit="1"/>
    </xf>
    <xf numFmtId="38" fontId="14" fillId="2" borderId="15" xfId="1" applyFont="1" applyFill="1" applyBorder="1" applyAlignment="1" applyProtection="1">
      <alignment horizontal="right" vertical="center" shrinkToFit="1"/>
    </xf>
    <xf numFmtId="38" fontId="23" fillId="0" borderId="12" xfId="1" applyFont="1" applyBorder="1" applyAlignment="1" applyProtection="1">
      <alignment horizontal="right" vertical="center" shrinkToFit="1"/>
    </xf>
    <xf numFmtId="0" fontId="23" fillId="0" borderId="12" xfId="0" applyFont="1" applyBorder="1" applyAlignment="1" applyProtection="1">
      <alignment vertical="center"/>
    </xf>
    <xf numFmtId="38" fontId="23" fillId="0" borderId="12" xfId="1" applyFont="1" applyBorder="1" applyAlignment="1" applyProtection="1">
      <alignment horizontal="right" vertical="center"/>
    </xf>
    <xf numFmtId="177" fontId="3" fillId="2" borderId="38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38" fontId="5" fillId="0" borderId="3" xfId="0" applyNumberFormat="1" applyFont="1" applyBorder="1" applyAlignment="1" applyProtection="1">
      <alignment vertical="center"/>
    </xf>
    <xf numFmtId="38" fontId="5" fillId="0" borderId="9" xfId="0" applyNumberFormat="1" applyFont="1" applyBorder="1" applyAlignment="1" applyProtection="1">
      <alignment vertical="center"/>
    </xf>
    <xf numFmtId="183" fontId="16" fillId="0" borderId="0" xfId="0" applyNumberFormat="1" applyFont="1" applyAlignment="1" applyProtection="1">
      <alignment horizontal="distributed" vertical="center" shrinkToFit="1"/>
    </xf>
    <xf numFmtId="58" fontId="16" fillId="0" borderId="0" xfId="0" applyNumberFormat="1" applyFont="1" applyAlignment="1" applyProtection="1">
      <alignment vertical="center"/>
    </xf>
    <xf numFmtId="183" fontId="16" fillId="0" borderId="0" xfId="0" applyNumberFormat="1" applyFont="1" applyAlignment="1" applyProtection="1">
      <alignment horizontal="center" vertical="center"/>
    </xf>
    <xf numFmtId="183" fontId="0" fillId="0" borderId="0" xfId="0" applyNumberFormat="1" applyAlignment="1" applyProtection="1">
      <alignment horizontal="center" vertical="center"/>
    </xf>
    <xf numFmtId="183" fontId="0" fillId="0" borderId="0" xfId="0" applyNumberFormat="1" applyAlignment="1" applyProtection="1">
      <alignment horizontal="center" vertical="center"/>
    </xf>
    <xf numFmtId="0" fontId="16" fillId="0" borderId="0" xfId="0" quotePrefix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184" fontId="16" fillId="0" borderId="0" xfId="0" applyNumberFormat="1" applyFont="1" applyAlignment="1" applyProtection="1">
      <alignment horizontal="center" vertical="center"/>
    </xf>
    <xf numFmtId="177" fontId="3" fillId="2" borderId="6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46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38" fontId="5" fillId="0" borderId="1" xfId="0" applyNumberFormat="1" applyFont="1" applyBorder="1" applyAlignment="1" applyProtection="1">
      <alignment vertical="center"/>
    </xf>
    <xf numFmtId="38" fontId="5" fillId="0" borderId="8" xfId="0" applyNumberFormat="1" applyFont="1" applyBorder="1" applyAlignment="1" applyProtection="1">
      <alignment vertical="center"/>
    </xf>
    <xf numFmtId="184" fontId="16" fillId="0" borderId="0" xfId="0" quotePrefix="1" applyNumberFormat="1" applyFont="1" applyAlignment="1" applyProtection="1">
      <alignment vertical="center" shrinkToFit="1"/>
    </xf>
    <xf numFmtId="183" fontId="16" fillId="0" borderId="0" xfId="0" quotePrefix="1" applyNumberFormat="1" applyFont="1" applyAlignment="1" applyProtection="1">
      <alignment horizontal="center" vertical="center" shrinkToFit="1"/>
    </xf>
    <xf numFmtId="38" fontId="16" fillId="0" borderId="0" xfId="0" applyNumberFormat="1" applyFont="1" applyAlignment="1" applyProtection="1">
      <alignment horizontal="right" vertical="center" shrinkToFit="1"/>
    </xf>
    <xf numFmtId="38" fontId="0" fillId="0" borderId="0" xfId="0" applyNumberFormat="1" applyAlignment="1" applyProtection="1">
      <alignment horizontal="right" vertical="center" shrinkToFit="1"/>
    </xf>
    <xf numFmtId="184" fontId="16" fillId="0" borderId="0" xfId="0" applyNumberFormat="1" applyFont="1" applyAlignment="1" applyProtection="1">
      <alignment horizontal="center" vertical="center" shrinkToFit="1"/>
    </xf>
    <xf numFmtId="183" fontId="16" fillId="0" borderId="0" xfId="0" applyNumberFormat="1" applyFont="1" applyAlignment="1" applyProtection="1">
      <alignment horizontal="center" vertical="center" shrinkToFit="1"/>
    </xf>
    <xf numFmtId="183" fontId="0" fillId="0" borderId="0" xfId="0" applyNumberFormat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38" fontId="5" fillId="0" borderId="5" xfId="0" applyNumberFormat="1" applyFont="1" applyBorder="1" applyAlignment="1" applyProtection="1">
      <alignment vertical="center"/>
    </xf>
    <xf numFmtId="38" fontId="5" fillId="0" borderId="7" xfId="0" applyNumberFormat="1" applyFont="1" applyBorder="1" applyAlignment="1" applyProtection="1">
      <alignment vertical="center"/>
    </xf>
    <xf numFmtId="6" fontId="3" fillId="0" borderId="0" xfId="0" applyNumberFormat="1" applyFont="1" applyAlignment="1" applyProtection="1">
      <alignment vertical="center"/>
    </xf>
    <xf numFmtId="38" fontId="5" fillId="0" borderId="5" xfId="0" applyNumberFormat="1" applyFont="1" applyBorder="1" applyAlignment="1" applyProtection="1">
      <alignment vertical="center" shrinkToFit="1"/>
    </xf>
    <xf numFmtId="38" fontId="5" fillId="0" borderId="7" xfId="0" applyNumberFormat="1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38" fontId="5" fillId="0" borderId="17" xfId="0" applyNumberFormat="1" applyFont="1" applyBorder="1" applyAlignment="1" applyProtection="1">
      <alignment vertical="center" shrinkToFit="1"/>
    </xf>
    <xf numFmtId="38" fontId="5" fillId="0" borderId="18" xfId="0" applyNumberFormat="1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6" fontId="3" fillId="0" borderId="15" xfId="0" applyNumberFormat="1" applyFont="1" applyBorder="1" applyAlignment="1" applyProtection="1">
      <alignment horizontal="center" vertical="center"/>
    </xf>
    <xf numFmtId="38" fontId="5" fillId="2" borderId="19" xfId="1" applyFont="1" applyFill="1" applyBorder="1" applyAlignment="1" applyProtection="1">
      <alignment vertical="center" shrinkToFit="1"/>
    </xf>
    <xf numFmtId="38" fontId="5" fillId="2" borderId="20" xfId="1" applyFont="1" applyFill="1" applyBorder="1" applyAlignment="1" applyProtection="1">
      <alignment vertical="center" shrinkToFit="1"/>
    </xf>
    <xf numFmtId="0" fontId="3" fillId="0" borderId="45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 wrapText="1"/>
    </xf>
    <xf numFmtId="181" fontId="3" fillId="0" borderId="4" xfId="0" applyNumberFormat="1" applyFont="1" applyBorder="1" applyAlignment="1" applyProtection="1">
      <alignment horizontal="center" vertical="center" shrinkToFit="1"/>
    </xf>
    <xf numFmtId="182" fontId="3" fillId="0" borderId="5" xfId="0" applyNumberFormat="1" applyFont="1" applyBorder="1" applyAlignment="1" applyProtection="1">
      <alignment horizontal="center" vertical="center" shrinkToFit="1"/>
    </xf>
    <xf numFmtId="182" fontId="3" fillId="0" borderId="7" xfId="0" applyNumberFormat="1" applyFont="1" applyBorder="1" applyAlignment="1" applyProtection="1">
      <alignment horizontal="center" vertical="center" shrinkToFit="1"/>
    </xf>
    <xf numFmtId="178" fontId="5" fillId="0" borderId="4" xfId="1" applyNumberFormat="1" applyFont="1" applyBorder="1" applyAlignment="1" applyProtection="1">
      <alignment horizontal="right" vertical="center" shrinkToFit="1"/>
    </xf>
    <xf numFmtId="0" fontId="15" fillId="0" borderId="0" xfId="0" applyFont="1" applyAlignment="1" applyProtection="1">
      <alignment horizontal="center" vertical="center"/>
    </xf>
    <xf numFmtId="49" fontId="16" fillId="0" borderId="0" xfId="0" quotePrefix="1" applyNumberFormat="1" applyFont="1" applyAlignment="1" applyProtection="1">
      <alignment horizontal="right" vertical="top"/>
    </xf>
    <xf numFmtId="0" fontId="16" fillId="0" borderId="0" xfId="0" applyFont="1" applyAlignment="1" applyProtection="1">
      <alignment horizontal="distributed" vertical="top"/>
    </xf>
    <xf numFmtId="0" fontId="16" fillId="0" borderId="0" xfId="0" applyFont="1" applyAlignment="1" applyProtection="1">
      <alignment horizontal="left" vertical="top" wrapText="1" shrinkToFit="1"/>
    </xf>
    <xf numFmtId="0" fontId="0" fillId="0" borderId="0" xfId="0" applyAlignment="1" applyProtection="1">
      <alignment horizontal="left" vertical="top" wrapText="1" shrinkToFit="1"/>
    </xf>
    <xf numFmtId="49" fontId="16" fillId="0" borderId="0" xfId="0" quotePrefix="1" applyNumberFormat="1" applyFont="1" applyAlignment="1" applyProtection="1">
      <alignment horizontal="distributed" vertical="top" shrinkToFit="1"/>
    </xf>
    <xf numFmtId="0" fontId="16" fillId="0" borderId="45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176" fontId="16" fillId="0" borderId="12" xfId="0" applyNumberFormat="1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130629</xdr:colOff>
      <xdr:row>5</xdr:row>
      <xdr:rowOff>0</xdr:rowOff>
    </xdr:from>
    <xdr:to>
      <xdr:col>2</xdr:col>
      <xdr:colOff>1257300</xdr:colOff>
      <xdr:row>5</xdr:row>
      <xdr:rowOff>12252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712BD59-D1D9-4D05-AE8B-6AD2E6B2C823}"/>
            </a:ext>
          </a:extLst>
        </xdr:cNvPr>
        <xdr:cNvCxnSpPr/>
      </xdr:nvCxnSpPr>
      <xdr:spPr>
        <a:xfrm flipV="1">
          <a:off x="130629" y="1000125"/>
          <a:ext cx="2202996" cy="1225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130629</xdr:colOff>
      <xdr:row>5</xdr:row>
      <xdr:rowOff>0</xdr:rowOff>
    </xdr:from>
    <xdr:to>
      <xdr:col>2</xdr:col>
      <xdr:colOff>1257300</xdr:colOff>
      <xdr:row>5</xdr:row>
      <xdr:rowOff>12252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76C1437-700B-4F91-89F8-6E8AB0CB9EFC}"/>
            </a:ext>
          </a:extLst>
        </xdr:cNvPr>
        <xdr:cNvCxnSpPr/>
      </xdr:nvCxnSpPr>
      <xdr:spPr>
        <a:xfrm flipV="1">
          <a:off x="130629" y="1038225"/>
          <a:ext cx="2317296" cy="1225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495300</xdr:colOff>
      <xdr:row>32</xdr:row>
      <xdr:rowOff>95250</xdr:rowOff>
    </xdr:from>
    <xdr:to>
      <xdr:col>13</xdr:col>
      <xdr:colOff>361950</xdr:colOff>
      <xdr:row>33</xdr:row>
      <xdr:rowOff>295275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C3B38C4-D5FB-4FE5-8990-1AA7536E5F52}"/>
            </a:ext>
          </a:extLst>
        </xdr:cNvPr>
        <xdr:cNvSpPr/>
      </xdr:nvSpPr>
      <xdr:spPr>
        <a:xfrm>
          <a:off x="9124950" y="7019925"/>
          <a:ext cx="723900" cy="609600"/>
        </a:xfrm>
        <a:prstGeom prst="downArrow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8A2B6-9627-4D33-9D25-AC0670C3FE7A}">
  <sheetPr>
    <tabColor rgb="FFFFFF00"/>
    <pageSetUpPr fitToPage="1"/>
  </sheetPr>
  <dimension ref="A1:W44"/>
  <sheetViews>
    <sheetView tabSelected="1" view="pageBreakPreview" topLeftCell="A13" zoomScaleNormal="100" zoomScaleSheetLayoutView="100" workbookViewId="0">
      <selection activeCell="G14" sqref="G14:J14"/>
    </sheetView>
  </sheetViews>
  <sheetFormatPr defaultRowHeight="13.5"/>
  <cols>
    <col min="1" max="1" width="2.625" style="1" customWidth="1"/>
    <col min="2" max="2" width="13" style="1" customWidth="1"/>
    <col min="3" max="3" width="17.625" style="1" customWidth="1"/>
    <col min="4" max="4" width="9.5" style="1" customWidth="1"/>
    <col min="5" max="5" width="9.125" style="1" customWidth="1"/>
    <col min="6" max="6" width="16" style="1" customWidth="1"/>
    <col min="7" max="7" width="7" style="1" customWidth="1"/>
    <col min="8" max="8" width="6.625" style="1" customWidth="1"/>
    <col min="9" max="9" width="9.125" style="1" customWidth="1"/>
    <col min="10" max="10" width="6.125" style="1" customWidth="1"/>
    <col min="11" max="11" width="3.375" style="1" customWidth="1"/>
    <col min="12" max="13" width="9.125" style="1" bestFit="1" customWidth="1"/>
    <col min="14" max="18" width="15.625" style="1" customWidth="1"/>
    <col min="19" max="16384" width="9" style="1"/>
  </cols>
  <sheetData>
    <row r="1" spans="1:10" ht="21">
      <c r="A1" s="4"/>
      <c r="B1" s="5"/>
      <c r="C1" s="64" t="s">
        <v>28</v>
      </c>
      <c r="D1" s="64"/>
      <c r="E1" s="64"/>
      <c r="F1" s="64"/>
      <c r="G1" s="64"/>
      <c r="H1" s="64"/>
      <c r="I1" s="6"/>
    </row>
    <row r="3" spans="1:10">
      <c r="H3" s="65">
        <v>45230</v>
      </c>
      <c r="I3" s="65"/>
      <c r="J3" s="65"/>
    </row>
    <row r="5" spans="1:10" ht="17.25">
      <c r="A5" s="7" t="s">
        <v>5</v>
      </c>
      <c r="B5" s="8"/>
      <c r="C5" s="8"/>
      <c r="F5" s="24" t="s">
        <v>38</v>
      </c>
      <c r="G5" s="47"/>
      <c r="H5" s="47"/>
      <c r="I5" s="47"/>
      <c r="J5" s="47"/>
    </row>
    <row r="7" spans="1:10" ht="19.5" customHeight="1">
      <c r="A7" s="1" t="s">
        <v>0</v>
      </c>
    </row>
    <row r="8" spans="1:10" ht="18" customHeight="1">
      <c r="F8" s="9" t="s">
        <v>9</v>
      </c>
      <c r="G8" s="77"/>
      <c r="H8" s="77"/>
      <c r="I8" s="77"/>
      <c r="J8" s="77"/>
    </row>
    <row r="9" spans="1:10" ht="18" customHeight="1">
      <c r="F9" s="9" t="s">
        <v>8</v>
      </c>
      <c r="G9" s="77"/>
      <c r="H9" s="77"/>
      <c r="I9" s="77"/>
      <c r="J9" s="77"/>
    </row>
    <row r="10" spans="1:10" ht="18" customHeight="1">
      <c r="F10" s="9" t="s">
        <v>6</v>
      </c>
      <c r="G10" s="43"/>
      <c r="H10" s="43"/>
      <c r="I10" s="43"/>
      <c r="J10" s="14" t="s">
        <v>16</v>
      </c>
    </row>
    <row r="11" spans="1:10" ht="18" customHeight="1">
      <c r="A11" s="10"/>
      <c r="B11" s="11" t="s">
        <v>14</v>
      </c>
      <c r="C11" s="2">
        <f>+I35</f>
        <v>0</v>
      </c>
      <c r="D11" s="12" t="s">
        <v>1</v>
      </c>
      <c r="F11" s="9" t="s">
        <v>7</v>
      </c>
      <c r="G11" s="43"/>
      <c r="H11" s="43"/>
      <c r="I11" s="43"/>
      <c r="J11" s="43"/>
    </row>
    <row r="12" spans="1:10">
      <c r="B12" s="45" t="s">
        <v>30</v>
      </c>
      <c r="C12" s="45"/>
      <c r="D12" s="45"/>
    </row>
    <row r="14" spans="1:10" ht="14.1" customHeight="1">
      <c r="A14" s="13"/>
      <c r="B14" s="14" t="s">
        <v>31</v>
      </c>
      <c r="C14" s="21"/>
      <c r="D14" s="1" t="s">
        <v>15</v>
      </c>
      <c r="F14" s="15" t="s">
        <v>12</v>
      </c>
      <c r="G14" s="46"/>
      <c r="H14" s="46"/>
      <c r="I14" s="46"/>
      <c r="J14" s="46"/>
    </row>
    <row r="15" spans="1:10" ht="14.1" customHeight="1">
      <c r="A15" s="13"/>
      <c r="B15" s="42" t="s">
        <v>32</v>
      </c>
      <c r="C15" s="43"/>
      <c r="D15" s="43"/>
      <c r="E15" s="43"/>
      <c r="F15" s="15" t="s">
        <v>13</v>
      </c>
      <c r="G15" s="72"/>
      <c r="H15" s="72"/>
      <c r="I15" s="72"/>
      <c r="J15" s="72"/>
    </row>
    <row r="16" spans="1:10" ht="14.1" customHeight="1">
      <c r="B16" s="42"/>
      <c r="C16" s="44"/>
      <c r="D16" s="44"/>
      <c r="E16" s="44"/>
      <c r="F16" s="15" t="s">
        <v>10</v>
      </c>
      <c r="G16" s="54"/>
      <c r="H16" s="54"/>
      <c r="I16" s="54"/>
      <c r="J16" s="54"/>
    </row>
    <row r="17" spans="2:23" ht="14.1" customHeight="1">
      <c r="B17" s="14" t="s">
        <v>33</v>
      </c>
      <c r="C17" s="22"/>
      <c r="F17" s="15" t="s">
        <v>11</v>
      </c>
      <c r="G17" s="54"/>
      <c r="H17" s="54"/>
      <c r="I17" s="54"/>
      <c r="J17" s="54"/>
    </row>
    <row r="18" spans="2:23" ht="14.1" customHeight="1">
      <c r="F18" s="15" t="s">
        <v>136</v>
      </c>
      <c r="G18" s="54"/>
      <c r="H18" s="54"/>
      <c r="I18" s="54"/>
      <c r="J18" s="54"/>
    </row>
    <row r="19" spans="2:23" ht="30" customHeight="1" thickBot="1">
      <c r="B19" s="1" t="s">
        <v>2</v>
      </c>
      <c r="L19" s="26" t="s">
        <v>47</v>
      </c>
      <c r="M19" s="26" t="s">
        <v>47</v>
      </c>
      <c r="N19" s="26" t="s">
        <v>52</v>
      </c>
      <c r="O19" s="26" t="s">
        <v>53</v>
      </c>
      <c r="P19" s="27"/>
      <c r="Q19" s="27"/>
      <c r="R19" s="27"/>
      <c r="S19" s="30" t="s">
        <v>57</v>
      </c>
      <c r="T19" s="40" t="s">
        <v>54</v>
      </c>
      <c r="U19" s="40"/>
      <c r="V19" s="30" t="s">
        <v>55</v>
      </c>
      <c r="W19" s="30" t="s">
        <v>56</v>
      </c>
    </row>
    <row r="20" spans="2:23" ht="32.25" customHeight="1" thickBot="1">
      <c r="B20" s="3" t="s">
        <v>3</v>
      </c>
      <c r="C20" s="55" t="s">
        <v>29</v>
      </c>
      <c r="D20" s="56"/>
      <c r="E20" s="16" t="s">
        <v>17</v>
      </c>
      <c r="F20" s="56" t="s">
        <v>18</v>
      </c>
      <c r="G20" s="57"/>
      <c r="H20" s="25" t="s">
        <v>4</v>
      </c>
      <c r="I20" s="55" t="s">
        <v>42</v>
      </c>
      <c r="J20" s="57"/>
      <c r="L20" s="28" t="s">
        <v>4</v>
      </c>
      <c r="M20" s="28" t="s">
        <v>43</v>
      </c>
      <c r="N20" s="28" t="s">
        <v>45</v>
      </c>
      <c r="O20" s="28" t="s">
        <v>44</v>
      </c>
      <c r="P20" s="28" t="s">
        <v>46</v>
      </c>
      <c r="Q20" s="28" t="s">
        <v>49</v>
      </c>
      <c r="R20" s="28" t="s">
        <v>48</v>
      </c>
      <c r="S20" s="32"/>
      <c r="T20" s="31"/>
      <c r="U20" s="31"/>
      <c r="V20" s="31" t="str">
        <f>IF(AND(N20="入力しない",N21&gt;0),"入力誤り・漏れあり","")</f>
        <v/>
      </c>
      <c r="W20" s="31" t="str">
        <f>IF(AND(O20="入力しない",O21&gt;0),"入力誤り・漏れあり","")</f>
        <v/>
      </c>
    </row>
    <row r="21" spans="2:23" ht="17.100000000000001" customHeight="1">
      <c r="B21" s="104"/>
      <c r="C21" s="84"/>
      <c r="D21" s="85"/>
      <c r="E21" s="102"/>
      <c r="F21" s="98"/>
      <c r="G21" s="99"/>
      <c r="H21" s="78">
        <f>L21</f>
        <v>10</v>
      </c>
      <c r="I21" s="80">
        <f>IF(R21="入力誤り・漏れあり","入力誤り・漏れあり",Q21)</f>
        <v>0</v>
      </c>
      <c r="J21" s="81"/>
      <c r="L21" s="89">
        <v>10</v>
      </c>
      <c r="M21" s="91" t="s">
        <v>51</v>
      </c>
      <c r="N21" s="33" t="str">
        <f>IF(M21="内税","入力する↓","入力しない↓")</f>
        <v>入力しない↓</v>
      </c>
      <c r="O21" s="33" t="str">
        <f>IF(M21="外税","入力する↓","入力しない")</f>
        <v>入力する↓</v>
      </c>
      <c r="P21" s="93">
        <f t="shared" ref="P21" si="0">IF(M21="外税",ROUND(O22*L21/100,0),IF(M21="内税",ROUND((N22*L21/100)/(1+L21/100),0),0))</f>
        <v>0</v>
      </c>
      <c r="Q21" s="93">
        <f t="shared" ref="Q21" si="1">IF(M21="内税",N22-P21,IF(M21="外税",O22,0))</f>
        <v>0</v>
      </c>
      <c r="R21" s="93">
        <f>IF(COUNTIF(S21:W22,"入力誤り・漏れあり")&gt;0,"入力誤り・漏れあり",P21+Q21)</f>
        <v>0</v>
      </c>
      <c r="S21" s="41"/>
      <c r="T21" s="39">
        <f t="shared" ref="T21" si="2">IF(OR(M21="内税",M21="外税"),L21,"")</f>
        <v>10</v>
      </c>
      <c r="U21" s="39" t="str">
        <f t="shared" ref="U21" si="3">IF(T21=0,"入力誤り・漏れあり","")</f>
        <v/>
      </c>
      <c r="V21" s="39" t="str">
        <f t="shared" ref="V21" si="4">IF(AND(N21="入力しない",N22&gt;0),"入力誤り・漏れあり","")</f>
        <v/>
      </c>
      <c r="W21" s="39" t="str">
        <f t="shared" ref="W21" si="5">IF(AND(O21="入力しない",O22&gt;0),"入力誤り・漏れあり","")</f>
        <v/>
      </c>
    </row>
    <row r="22" spans="2:23" ht="17.100000000000001" customHeight="1">
      <c r="B22" s="62"/>
      <c r="C22" s="86"/>
      <c r="D22" s="87"/>
      <c r="E22" s="103"/>
      <c r="F22" s="100"/>
      <c r="G22" s="101"/>
      <c r="H22" s="79"/>
      <c r="I22" s="82"/>
      <c r="J22" s="83"/>
      <c r="L22" s="90"/>
      <c r="M22" s="92"/>
      <c r="N22" s="34"/>
      <c r="O22" s="34"/>
      <c r="P22" s="94"/>
      <c r="Q22" s="94"/>
      <c r="R22" s="94">
        <f t="shared" ref="R22:R32" si="6">IF(COUNTIF(R8:S19,"入力誤り・漏れあり")&gt;0,"入力誤り・漏れあり",SUM(R8:S19))</f>
        <v>0</v>
      </c>
      <c r="S22" s="41"/>
      <c r="T22" s="39"/>
      <c r="U22" s="39"/>
      <c r="V22" s="39"/>
      <c r="W22" s="39"/>
    </row>
    <row r="23" spans="2:23" ht="17.100000000000001" customHeight="1">
      <c r="B23" s="62"/>
      <c r="C23" s="111"/>
      <c r="D23" s="112"/>
      <c r="E23" s="109"/>
      <c r="F23" s="105"/>
      <c r="G23" s="106"/>
      <c r="H23" s="79">
        <f>L23</f>
        <v>10</v>
      </c>
      <c r="I23" s="82">
        <f t="shared" ref="I23" si="7">IF(R23="入力誤り・漏れあり","入力誤り・漏れあり",Q23)</f>
        <v>0</v>
      </c>
      <c r="J23" s="83"/>
      <c r="L23" s="89">
        <v>10</v>
      </c>
      <c r="M23" s="91" t="s">
        <v>51</v>
      </c>
      <c r="N23" s="33" t="str">
        <f>IF(M23="内税","入力する↓","入力しない↓")</f>
        <v>入力しない↓</v>
      </c>
      <c r="O23" s="33" t="str">
        <f>IF(M23="外税","入力する↓","入力しない")</f>
        <v>入力する↓</v>
      </c>
      <c r="P23" s="93">
        <f t="shared" ref="P23" si="8">IF(M23="外税",ROUND(O24*L23/100,0),IF(M23="内税",ROUND((N24*L23/100)/(1+L23/100),0),0))</f>
        <v>0</v>
      </c>
      <c r="Q23" s="93">
        <f t="shared" ref="Q23" si="9">IF(M23="内税",N24-P23,IF(M23="外税",O24,0))</f>
        <v>0</v>
      </c>
      <c r="R23" s="93">
        <f t="shared" ref="R23" si="10">IF(COUNTIF(S23:W24,"入力誤り・漏れあり")&gt;0,"入力誤り・漏れあり",P23+Q23)</f>
        <v>0</v>
      </c>
      <c r="S23" s="41" t="str">
        <f t="shared" ref="S23" si="11">IF(AND(L23&gt;0,M23=""),"入力誤り・漏れあり","")</f>
        <v/>
      </c>
      <c r="T23" s="39">
        <f t="shared" ref="T23" si="12">IF(OR(M23="内税",M23="外税"),L23,"")</f>
        <v>10</v>
      </c>
      <c r="U23" s="39" t="str">
        <f t="shared" ref="U23" si="13">IF(T23=0,"入力誤り・漏れあり","")</f>
        <v/>
      </c>
      <c r="V23" s="39" t="str">
        <f t="shared" ref="V23" si="14">IF(AND(N23="入力しない",N24&gt;0),"入力誤り・漏れあり","")</f>
        <v/>
      </c>
      <c r="W23" s="39" t="str">
        <f t="shared" ref="W23" si="15">IF(AND(O23="入力しない",O24&gt;0),"入力誤り・漏れあり","")</f>
        <v/>
      </c>
    </row>
    <row r="24" spans="2:23" ht="17.100000000000001" customHeight="1">
      <c r="B24" s="62"/>
      <c r="C24" s="86"/>
      <c r="D24" s="87"/>
      <c r="E24" s="103"/>
      <c r="F24" s="100"/>
      <c r="G24" s="101"/>
      <c r="H24" s="79"/>
      <c r="I24" s="82"/>
      <c r="J24" s="83"/>
      <c r="L24" s="90"/>
      <c r="M24" s="92"/>
      <c r="N24" s="34"/>
      <c r="O24" s="34"/>
      <c r="P24" s="94"/>
      <c r="Q24" s="94"/>
      <c r="R24" s="94">
        <f t="shared" si="6"/>
        <v>0</v>
      </c>
      <c r="S24" s="41"/>
      <c r="T24" s="39"/>
      <c r="U24" s="39"/>
      <c r="V24" s="39"/>
      <c r="W24" s="39"/>
    </row>
    <row r="25" spans="2:23" ht="17.100000000000001" customHeight="1">
      <c r="B25" s="62"/>
      <c r="C25" s="111"/>
      <c r="D25" s="112"/>
      <c r="E25" s="109"/>
      <c r="F25" s="105"/>
      <c r="G25" s="106"/>
      <c r="H25" s="79">
        <f>L25</f>
        <v>10</v>
      </c>
      <c r="I25" s="82">
        <f t="shared" ref="I25" si="16">IF(R25="入力誤り・漏れあり","入力誤り・漏れあり",Q25)</f>
        <v>0</v>
      </c>
      <c r="J25" s="83"/>
      <c r="L25" s="89">
        <v>10</v>
      </c>
      <c r="M25" s="91" t="s">
        <v>51</v>
      </c>
      <c r="N25" s="33" t="str">
        <f>IF(M25="内税","入力する↓","入力しない↓")</f>
        <v>入力しない↓</v>
      </c>
      <c r="O25" s="33" t="str">
        <f>IF(M25="外税","入力する↓","入力しない")</f>
        <v>入力する↓</v>
      </c>
      <c r="P25" s="93">
        <f t="shared" ref="P25" si="17">IF(M25="外税",ROUND(O26*L25/100,0),IF(M25="内税",ROUND((N26*L25/100)/(1+L25/100),0),0))</f>
        <v>0</v>
      </c>
      <c r="Q25" s="93">
        <f t="shared" ref="Q25" si="18">IF(M25="内税",N26-P25,IF(M25="外税",O26,0))</f>
        <v>0</v>
      </c>
      <c r="R25" s="93">
        <f t="shared" ref="R25" si="19">IF(COUNTIF(S25:W26,"入力誤り・漏れあり")&gt;0,"入力誤り・漏れあり",P25+Q25)</f>
        <v>0</v>
      </c>
      <c r="S25" s="41" t="str">
        <f t="shared" ref="S25" si="20">IF(AND(L25&gt;0,M25=""),"入力誤り・漏れあり","")</f>
        <v/>
      </c>
      <c r="T25" s="39">
        <f t="shared" ref="T25" si="21">IF(OR(M25="内税",M25="外税"),L25,"")</f>
        <v>10</v>
      </c>
      <c r="U25" s="39" t="str">
        <f t="shared" ref="U25" si="22">IF(T25=0,"入力誤り・漏れあり","")</f>
        <v/>
      </c>
      <c r="V25" s="39" t="str">
        <f t="shared" ref="V25" si="23">IF(AND(N25="入力しない",N26&gt;0),"入力誤り・漏れあり","")</f>
        <v/>
      </c>
      <c r="W25" s="39" t="str">
        <f t="shared" ref="W25" si="24">IF(AND(O25="入力しない",O26&gt;0),"入力誤り・漏れあり","")</f>
        <v/>
      </c>
    </row>
    <row r="26" spans="2:23" ht="17.100000000000001" customHeight="1">
      <c r="B26" s="62"/>
      <c r="C26" s="86"/>
      <c r="D26" s="87"/>
      <c r="E26" s="103"/>
      <c r="F26" s="100"/>
      <c r="G26" s="101"/>
      <c r="H26" s="79"/>
      <c r="I26" s="82"/>
      <c r="J26" s="83"/>
      <c r="L26" s="90"/>
      <c r="M26" s="92"/>
      <c r="N26" s="34"/>
      <c r="O26" s="34"/>
      <c r="P26" s="94"/>
      <c r="Q26" s="94"/>
      <c r="R26" s="94">
        <f t="shared" si="6"/>
        <v>0</v>
      </c>
      <c r="S26" s="41"/>
      <c r="T26" s="39"/>
      <c r="U26" s="39"/>
      <c r="V26" s="39"/>
      <c r="W26" s="39"/>
    </row>
    <row r="27" spans="2:23" ht="17.100000000000001" customHeight="1">
      <c r="B27" s="62"/>
      <c r="C27" s="111"/>
      <c r="D27" s="112"/>
      <c r="E27" s="109"/>
      <c r="F27" s="105"/>
      <c r="G27" s="106"/>
      <c r="H27" s="79">
        <f>L27</f>
        <v>10</v>
      </c>
      <c r="I27" s="82">
        <f t="shared" ref="I27" si="25">IF(R27="入力誤り・漏れあり","入力誤り・漏れあり",Q27)</f>
        <v>0</v>
      </c>
      <c r="J27" s="83"/>
      <c r="L27" s="89">
        <v>10</v>
      </c>
      <c r="M27" s="91" t="s">
        <v>51</v>
      </c>
      <c r="N27" s="33" t="str">
        <f>IF(M27="内税","入力する↓","入力しない↓")</f>
        <v>入力しない↓</v>
      </c>
      <c r="O27" s="33" t="str">
        <f>IF(M27="外税","入力する↓","入力しない")</f>
        <v>入力する↓</v>
      </c>
      <c r="P27" s="93">
        <f t="shared" ref="P27" si="26">IF(M27="外税",ROUND(O28*L27/100,0),IF(M27="内税",ROUND((N28*L27/100)/(1+L27/100),0),0))</f>
        <v>0</v>
      </c>
      <c r="Q27" s="93">
        <f t="shared" ref="Q27" si="27">IF(M27="内税",N28-P27,IF(M27="外税",O28,0))</f>
        <v>0</v>
      </c>
      <c r="R27" s="93">
        <f t="shared" ref="R27" si="28">IF(COUNTIF(S27:W28,"入力誤り・漏れあり")&gt;0,"入力誤り・漏れあり",P27+Q27)</f>
        <v>0</v>
      </c>
      <c r="S27" s="41" t="str">
        <f t="shared" ref="S27" si="29">IF(AND(L27&gt;0,M27=""),"入力誤り・漏れあり","")</f>
        <v/>
      </c>
      <c r="T27" s="39">
        <f t="shared" ref="T27" si="30">IF(OR(M27="内税",M27="外税"),L27,"")</f>
        <v>10</v>
      </c>
      <c r="U27" s="39" t="str">
        <f t="shared" ref="U27" si="31">IF(T27=0,"入力誤り・漏れあり","")</f>
        <v/>
      </c>
      <c r="V27" s="39" t="str">
        <f t="shared" ref="V27" si="32">IF(AND(N27="入力しない",N28&gt;0),"入力誤り・漏れあり","")</f>
        <v/>
      </c>
      <c r="W27" s="39" t="str">
        <f t="shared" ref="W27" si="33">IF(AND(O27="入力しない",O28&gt;0),"入力誤り・漏れあり","")</f>
        <v/>
      </c>
    </row>
    <row r="28" spans="2:23" ht="17.100000000000001" customHeight="1">
      <c r="B28" s="62"/>
      <c r="C28" s="86"/>
      <c r="D28" s="87"/>
      <c r="E28" s="103"/>
      <c r="F28" s="100"/>
      <c r="G28" s="101"/>
      <c r="H28" s="79"/>
      <c r="I28" s="82"/>
      <c r="J28" s="83"/>
      <c r="L28" s="90"/>
      <c r="M28" s="92"/>
      <c r="N28" s="34"/>
      <c r="O28" s="34"/>
      <c r="P28" s="94"/>
      <c r="Q28" s="94"/>
      <c r="R28" s="94">
        <f t="shared" si="6"/>
        <v>0</v>
      </c>
      <c r="S28" s="41"/>
      <c r="T28" s="39"/>
      <c r="U28" s="39"/>
      <c r="V28" s="39"/>
      <c r="W28" s="39"/>
    </row>
    <row r="29" spans="2:23" ht="17.100000000000001" customHeight="1">
      <c r="B29" s="62"/>
      <c r="C29" s="111"/>
      <c r="D29" s="112"/>
      <c r="E29" s="109"/>
      <c r="F29" s="105"/>
      <c r="G29" s="106"/>
      <c r="H29" s="79">
        <f>L29</f>
        <v>10</v>
      </c>
      <c r="I29" s="82">
        <f t="shared" ref="I29" si="34">IF(R29="入力誤り・漏れあり","入力誤り・漏れあり",Q29)</f>
        <v>0</v>
      </c>
      <c r="J29" s="83"/>
      <c r="L29" s="89">
        <v>10</v>
      </c>
      <c r="M29" s="91" t="s">
        <v>51</v>
      </c>
      <c r="N29" s="33" t="str">
        <f>IF(M29="内税","入力する↓","入力しない↓")</f>
        <v>入力しない↓</v>
      </c>
      <c r="O29" s="33" t="str">
        <f>IF(M29="外税","入力する↓","入力しない")</f>
        <v>入力する↓</v>
      </c>
      <c r="P29" s="93">
        <f t="shared" ref="P29" si="35">IF(M29="外税",ROUND(O30*L29/100,0),IF(M29="内税",ROUND((N30*L29/100)/(1+L29/100),0),0))</f>
        <v>0</v>
      </c>
      <c r="Q29" s="93">
        <f t="shared" ref="Q29" si="36">IF(M29="内税",N30-P29,IF(M29="外税",O30,0))</f>
        <v>0</v>
      </c>
      <c r="R29" s="93">
        <f t="shared" ref="R29" si="37">IF(COUNTIF(S29:W30,"入力誤り・漏れあり")&gt;0,"入力誤り・漏れあり",P29+Q29)</f>
        <v>0</v>
      </c>
      <c r="S29" s="41" t="str">
        <f t="shared" ref="S29" si="38">IF(AND(L29&gt;0,M29=""),"入力誤り・漏れあり","")</f>
        <v/>
      </c>
      <c r="T29" s="39">
        <f t="shared" ref="T29" si="39">IF(OR(M29="内税",M29="外税"),L29,"")</f>
        <v>10</v>
      </c>
      <c r="U29" s="39" t="str">
        <f t="shared" ref="U29" si="40">IF(T29=0,"入力誤り・漏れあり","")</f>
        <v/>
      </c>
      <c r="V29" s="39" t="str">
        <f t="shared" ref="V29" si="41">IF(AND(N29="入力しない",N30&gt;0),"入力誤り・漏れあり","")</f>
        <v/>
      </c>
      <c r="W29" s="39" t="str">
        <f t="shared" ref="W29" si="42">IF(AND(O29="入力しない",O30&gt;0),"入力誤り・漏れあり","")</f>
        <v/>
      </c>
    </row>
    <row r="30" spans="2:23" ht="17.100000000000001" customHeight="1">
      <c r="B30" s="62"/>
      <c r="C30" s="86"/>
      <c r="D30" s="87"/>
      <c r="E30" s="103"/>
      <c r="F30" s="100"/>
      <c r="G30" s="101"/>
      <c r="H30" s="79"/>
      <c r="I30" s="82"/>
      <c r="J30" s="83"/>
      <c r="L30" s="90"/>
      <c r="M30" s="92"/>
      <c r="N30" s="34"/>
      <c r="O30" s="34"/>
      <c r="P30" s="94"/>
      <c r="Q30" s="94"/>
      <c r="R30" s="94">
        <f t="shared" si="6"/>
        <v>0</v>
      </c>
      <c r="S30" s="41"/>
      <c r="T30" s="39"/>
      <c r="U30" s="39"/>
      <c r="V30" s="39"/>
      <c r="W30" s="39"/>
    </row>
    <row r="31" spans="2:23" ht="17.100000000000001" customHeight="1">
      <c r="B31" s="62"/>
      <c r="C31" s="111"/>
      <c r="D31" s="112"/>
      <c r="E31" s="109"/>
      <c r="F31" s="105"/>
      <c r="G31" s="106"/>
      <c r="H31" s="79">
        <f>L31</f>
        <v>10</v>
      </c>
      <c r="I31" s="82">
        <f t="shared" ref="I31" si="43">IF(R31="入力誤り・漏れあり","入力誤り・漏れあり",Q31)</f>
        <v>0</v>
      </c>
      <c r="J31" s="83"/>
      <c r="L31" s="89">
        <v>10</v>
      </c>
      <c r="M31" s="91" t="s">
        <v>51</v>
      </c>
      <c r="N31" s="33" t="str">
        <f>IF(M31="内税","入力する↓","入力しない↓")</f>
        <v>入力しない↓</v>
      </c>
      <c r="O31" s="33" t="str">
        <f>IF(M31="外税","入力する↓","入力しない")</f>
        <v>入力する↓</v>
      </c>
      <c r="P31" s="93">
        <f>IF(M31="外税",ROUND(O32*L31/100,0),IF(M31="内税",ROUND((N32*L31/100)/(1+L31/100),0),0))</f>
        <v>0</v>
      </c>
      <c r="Q31" s="93">
        <f>IF(M31="内税",N32-P31,IF(M31="外税",O32,0))</f>
        <v>0</v>
      </c>
      <c r="R31" s="93">
        <f t="shared" ref="R31" si="44">IF(COUNTIF(S31:W32,"入力誤り・漏れあり")&gt;0,"入力誤り・漏れあり",P31+Q31)</f>
        <v>0</v>
      </c>
      <c r="S31" s="41" t="str">
        <f>IF(AND(L31&gt;0,M31=""),"入力誤り・漏れあり","")</f>
        <v/>
      </c>
      <c r="T31" s="39">
        <f>IF(OR(M31="内税",M31="外税"),L31,"")</f>
        <v>10</v>
      </c>
      <c r="U31" s="39" t="str">
        <f>IF(T31=0,"入力誤り・漏れあり","")</f>
        <v/>
      </c>
      <c r="V31" s="39" t="str">
        <f>IF(AND(N31="入力しない",N32&gt;0),"入力誤り・漏れあり","")</f>
        <v/>
      </c>
      <c r="W31" s="39" t="str">
        <f>IF(AND(O31="入力しない",O32&gt;0),"入力誤り・漏れあり","")</f>
        <v/>
      </c>
    </row>
    <row r="32" spans="2:23" ht="17.100000000000001" customHeight="1" thickBot="1">
      <c r="B32" s="63"/>
      <c r="C32" s="113"/>
      <c r="D32" s="114"/>
      <c r="E32" s="110"/>
      <c r="F32" s="107"/>
      <c r="G32" s="108"/>
      <c r="H32" s="95"/>
      <c r="I32" s="96"/>
      <c r="J32" s="97"/>
      <c r="L32" s="90"/>
      <c r="M32" s="92"/>
      <c r="N32" s="34"/>
      <c r="O32" s="34"/>
      <c r="P32" s="94"/>
      <c r="Q32" s="94"/>
      <c r="R32" s="94">
        <f t="shared" si="6"/>
        <v>0</v>
      </c>
      <c r="S32" s="41"/>
      <c r="T32" s="39"/>
      <c r="U32" s="39"/>
      <c r="V32" s="39"/>
      <c r="W32" s="39"/>
    </row>
    <row r="33" spans="2:12" ht="32.25" customHeight="1" thickBot="1">
      <c r="B33" s="60" t="s">
        <v>39</v>
      </c>
      <c r="C33" s="61"/>
      <c r="D33" s="61"/>
      <c r="E33" s="61"/>
      <c r="F33" s="61"/>
      <c r="G33" s="61"/>
      <c r="H33" s="61"/>
      <c r="I33" s="69">
        <f>SUM(I21:J32)</f>
        <v>0</v>
      </c>
      <c r="J33" s="70"/>
    </row>
    <row r="34" spans="2:12" ht="32.25" customHeight="1" thickBot="1">
      <c r="B34" s="60" t="s">
        <v>40</v>
      </c>
      <c r="C34" s="61"/>
      <c r="D34" s="61"/>
      <c r="E34" s="61"/>
      <c r="F34" s="61"/>
      <c r="G34" s="61"/>
      <c r="H34" s="61"/>
      <c r="I34" s="69">
        <f>SUM(P21:P32)</f>
        <v>0</v>
      </c>
      <c r="J34" s="70"/>
    </row>
    <row r="35" spans="2:12" ht="32.25" customHeight="1" thickBot="1">
      <c r="B35" s="55" t="s">
        <v>41</v>
      </c>
      <c r="C35" s="56"/>
      <c r="D35" s="56"/>
      <c r="E35" s="56"/>
      <c r="F35" s="56"/>
      <c r="G35" s="56"/>
      <c r="H35" s="56"/>
      <c r="I35" s="75">
        <f>I33+I36</f>
        <v>0</v>
      </c>
      <c r="J35" s="76"/>
    </row>
    <row r="37" spans="2:12" ht="32.25" customHeight="1">
      <c r="B37" s="17" t="s">
        <v>22</v>
      </c>
      <c r="C37" s="18" t="s">
        <v>19</v>
      </c>
      <c r="D37" s="52" t="s">
        <v>23</v>
      </c>
      <c r="E37" s="53"/>
      <c r="F37" s="17" t="s">
        <v>24</v>
      </c>
      <c r="G37" s="52" t="s">
        <v>25</v>
      </c>
      <c r="H37" s="53"/>
      <c r="I37" s="88" t="s">
        <v>26</v>
      </c>
      <c r="J37" s="88"/>
    </row>
    <row r="38" spans="2:12" ht="32.25" customHeight="1">
      <c r="B38" s="23"/>
      <c r="C38" s="18" t="s">
        <v>50</v>
      </c>
      <c r="D38" s="48"/>
      <c r="E38" s="49"/>
      <c r="F38" s="37"/>
      <c r="G38" s="50">
        <f>SUM(D38:F38)</f>
        <v>0</v>
      </c>
      <c r="H38" s="51"/>
      <c r="I38" s="58">
        <f>B38-G38</f>
        <v>0</v>
      </c>
      <c r="J38" s="59"/>
      <c r="K38" s="19"/>
    </row>
    <row r="39" spans="2:12" ht="32.25" customHeight="1">
      <c r="B39" s="23"/>
      <c r="C39" s="18" t="s">
        <v>20</v>
      </c>
      <c r="D39" s="48"/>
      <c r="E39" s="49"/>
      <c r="F39" s="37"/>
      <c r="G39" s="50">
        <f>SUM(D39:F39)</f>
        <v>0</v>
      </c>
      <c r="H39" s="51"/>
      <c r="I39" s="58">
        <f>B39-G39</f>
        <v>0</v>
      </c>
      <c r="J39" s="59"/>
      <c r="K39" s="19"/>
    </row>
    <row r="40" spans="2:12" ht="32.25" customHeight="1">
      <c r="B40" s="20">
        <f>SUM(B38:B39)</f>
        <v>0</v>
      </c>
      <c r="C40" s="18" t="s">
        <v>21</v>
      </c>
      <c r="D40" s="73">
        <f>SUM(D38:E39)</f>
        <v>0</v>
      </c>
      <c r="E40" s="74"/>
      <c r="F40" s="29">
        <f>IF(I35="入力誤り・漏れあり","入力誤り・漏れあり",SUM(F38:F39))</f>
        <v>0</v>
      </c>
      <c r="G40" s="50">
        <f>IF(I35="入力誤り・漏れあり","入力誤り・漏れあり",SUM(G38:G39))</f>
        <v>0</v>
      </c>
      <c r="H40" s="51">
        <f t="shared" ref="H40:J40" si="45">IF(K35="入力誤り・漏れあり","入力誤り・漏れあり",SUM(H38:H39))</f>
        <v>0</v>
      </c>
      <c r="I40" s="58">
        <f>IF(I35="入力誤り・漏れあり","入力誤り・漏れあり",SUM(I38:I39))</f>
        <v>0</v>
      </c>
      <c r="J40" s="59">
        <f t="shared" si="45"/>
        <v>0</v>
      </c>
      <c r="K40" s="19"/>
    </row>
    <row r="41" spans="2:12" ht="32.25" customHeight="1" thickBot="1">
      <c r="B41" s="1" t="s">
        <v>27</v>
      </c>
      <c r="L41" s="36" t="s">
        <v>58</v>
      </c>
    </row>
    <row r="42" spans="2:12" ht="32.25" customHeight="1" thickBot="1">
      <c r="B42" s="38"/>
      <c r="C42" s="35">
        <f>L42</f>
        <v>8</v>
      </c>
      <c r="D42" s="68">
        <f ca="1">IF(I35="入力誤り・漏れあり","入力誤り・漏れあり",SUMIF(L21:R32,L42,Q21:Q32))</f>
        <v>0</v>
      </c>
      <c r="E42" s="68"/>
      <c r="F42" s="66">
        <f>L42</f>
        <v>8</v>
      </c>
      <c r="G42" s="67"/>
      <c r="H42" s="71">
        <f ca="1">IF(I35="入力誤り・漏れあり","入力誤り・漏れあり",SUMIF(L21:R32,L42,P21:P32))</f>
        <v>0</v>
      </c>
      <c r="I42" s="71"/>
      <c r="L42" s="36">
        <v>8</v>
      </c>
    </row>
    <row r="43" spans="2:12" ht="32.25" customHeight="1" thickBot="1">
      <c r="B43" s="38"/>
      <c r="C43" s="35">
        <f>L43</f>
        <v>10</v>
      </c>
      <c r="D43" s="68">
        <f ca="1">IF(I35="入力誤り・漏れあり","入力誤り・漏れあり",SUMIF(L21:R32,L43,Q21:Q32))</f>
        <v>0</v>
      </c>
      <c r="E43" s="68"/>
      <c r="F43" s="66">
        <f>L43</f>
        <v>10</v>
      </c>
      <c r="G43" s="67"/>
      <c r="H43" s="71">
        <f ca="1">IF(I35="入力誤り・漏れあり","入力誤り・漏れあり",SUMIF(L21:R32,L43,P21:P32))</f>
        <v>0</v>
      </c>
      <c r="I43" s="71"/>
      <c r="L43" s="36">
        <v>10</v>
      </c>
    </row>
    <row r="44" spans="2:12" ht="12" customHeight="1"/>
  </sheetData>
  <sheetProtection sheet="1" objects="1" scenarios="1"/>
  <mergeCells count="139">
    <mergeCell ref="B25:B26"/>
    <mergeCell ref="B23:B24"/>
    <mergeCell ref="B21:B22"/>
    <mergeCell ref="F31:G32"/>
    <mergeCell ref="E31:E32"/>
    <mergeCell ref="C31:D32"/>
    <mergeCell ref="F29:G30"/>
    <mergeCell ref="E29:E30"/>
    <mergeCell ref="C29:D30"/>
    <mergeCell ref="F27:G28"/>
    <mergeCell ref="E27:E28"/>
    <mergeCell ref="C27:D28"/>
    <mergeCell ref="F25:G26"/>
    <mergeCell ref="E25:E26"/>
    <mergeCell ref="C25:D26"/>
    <mergeCell ref="F23:G24"/>
    <mergeCell ref="E23:E24"/>
    <mergeCell ref="C23:D24"/>
    <mergeCell ref="D43:E43"/>
    <mergeCell ref="Q29:Q30"/>
    <mergeCell ref="R29:R30"/>
    <mergeCell ref="H27:H28"/>
    <mergeCell ref="I27:J28"/>
    <mergeCell ref="L27:L28"/>
    <mergeCell ref="M27:M28"/>
    <mergeCell ref="P27:P28"/>
    <mergeCell ref="F21:G22"/>
    <mergeCell ref="E21:E22"/>
    <mergeCell ref="R21:R22"/>
    <mergeCell ref="H23:H24"/>
    <mergeCell ref="I23:J24"/>
    <mergeCell ref="L23:L24"/>
    <mergeCell ref="M23:M24"/>
    <mergeCell ref="P23:P24"/>
    <mergeCell ref="Q23:Q24"/>
    <mergeCell ref="R23:R24"/>
    <mergeCell ref="L21:L22"/>
    <mergeCell ref="M21:M22"/>
    <mergeCell ref="P21:P22"/>
    <mergeCell ref="Q21:Q22"/>
    <mergeCell ref="H43:I43"/>
    <mergeCell ref="F43:G43"/>
    <mergeCell ref="L25:L26"/>
    <mergeCell ref="M25:M26"/>
    <mergeCell ref="P25:P26"/>
    <mergeCell ref="Q25:Q26"/>
    <mergeCell ref="R25:R26"/>
    <mergeCell ref="I25:J26"/>
    <mergeCell ref="H25:H26"/>
    <mergeCell ref="Q31:Q32"/>
    <mergeCell ref="R31:R32"/>
    <mergeCell ref="H31:H32"/>
    <mergeCell ref="I31:J32"/>
    <mergeCell ref="L31:L32"/>
    <mergeCell ref="M31:M32"/>
    <mergeCell ref="P31:P32"/>
    <mergeCell ref="Q27:Q28"/>
    <mergeCell ref="R27:R28"/>
    <mergeCell ref="H29:H30"/>
    <mergeCell ref="I29:J30"/>
    <mergeCell ref="L29:L30"/>
    <mergeCell ref="M29:M30"/>
    <mergeCell ref="P29:P30"/>
    <mergeCell ref="C1:H1"/>
    <mergeCell ref="H3:J3"/>
    <mergeCell ref="F42:G42"/>
    <mergeCell ref="D42:E42"/>
    <mergeCell ref="I33:J33"/>
    <mergeCell ref="I34:J34"/>
    <mergeCell ref="H42:I42"/>
    <mergeCell ref="G40:H40"/>
    <mergeCell ref="G15:J15"/>
    <mergeCell ref="I40:J40"/>
    <mergeCell ref="D40:E40"/>
    <mergeCell ref="I35:J35"/>
    <mergeCell ref="I20:J20"/>
    <mergeCell ref="G8:J8"/>
    <mergeCell ref="G9:J9"/>
    <mergeCell ref="G11:J11"/>
    <mergeCell ref="G16:J16"/>
    <mergeCell ref="H21:H22"/>
    <mergeCell ref="I21:J22"/>
    <mergeCell ref="C21:D22"/>
    <mergeCell ref="I37:J37"/>
    <mergeCell ref="B15:B16"/>
    <mergeCell ref="C15:E16"/>
    <mergeCell ref="G10:I10"/>
    <mergeCell ref="B12:D12"/>
    <mergeCell ref="G14:J14"/>
    <mergeCell ref="G5:J5"/>
    <mergeCell ref="D39:E39"/>
    <mergeCell ref="G39:H39"/>
    <mergeCell ref="D37:E37"/>
    <mergeCell ref="G37:H37"/>
    <mergeCell ref="D38:E38"/>
    <mergeCell ref="G38:H38"/>
    <mergeCell ref="G17:J17"/>
    <mergeCell ref="G18:J18"/>
    <mergeCell ref="C20:D20"/>
    <mergeCell ref="F20:G20"/>
    <mergeCell ref="I39:J39"/>
    <mergeCell ref="I38:J38"/>
    <mergeCell ref="B33:H33"/>
    <mergeCell ref="B35:H35"/>
    <mergeCell ref="B34:H34"/>
    <mergeCell ref="B31:B32"/>
    <mergeCell ref="B29:B30"/>
    <mergeCell ref="B27:B28"/>
    <mergeCell ref="V31:V32"/>
    <mergeCell ref="W31:W32"/>
    <mergeCell ref="V21:V22"/>
    <mergeCell ref="W21:W22"/>
    <mergeCell ref="V23:V24"/>
    <mergeCell ref="W23:W24"/>
    <mergeCell ref="V25:V26"/>
    <mergeCell ref="W25:W26"/>
    <mergeCell ref="V27:V28"/>
    <mergeCell ref="W27:W28"/>
    <mergeCell ref="V29:V30"/>
    <mergeCell ref="W29:W30"/>
    <mergeCell ref="T31:T32"/>
    <mergeCell ref="T19:U19"/>
    <mergeCell ref="U21:U22"/>
    <mergeCell ref="U23:U24"/>
    <mergeCell ref="U25:U26"/>
    <mergeCell ref="U27:U28"/>
    <mergeCell ref="U29:U30"/>
    <mergeCell ref="S21:S22"/>
    <mergeCell ref="S23:S24"/>
    <mergeCell ref="S31:S32"/>
    <mergeCell ref="S29:S30"/>
    <mergeCell ref="S27:S28"/>
    <mergeCell ref="S25:S26"/>
    <mergeCell ref="T21:T22"/>
    <mergeCell ref="T23:T24"/>
    <mergeCell ref="T25:T26"/>
    <mergeCell ref="T27:T28"/>
    <mergeCell ref="T29:T30"/>
    <mergeCell ref="U31:U32"/>
  </mergeCells>
  <phoneticPr fontId="2"/>
  <conditionalFormatting sqref="N21:O21">
    <cfRule type="cellIs" dxfId="11" priority="16" operator="equal">
      <formula>"入力する↓"</formula>
    </cfRule>
  </conditionalFormatting>
  <conditionalFormatting sqref="N23:O23">
    <cfRule type="cellIs" dxfId="10" priority="10" operator="equal">
      <formula>"入力する↓"</formula>
    </cfRule>
  </conditionalFormatting>
  <conditionalFormatting sqref="N25:O25">
    <cfRule type="cellIs" dxfId="9" priority="8" operator="equal">
      <formula>"入力する↓"</formula>
    </cfRule>
  </conditionalFormatting>
  <conditionalFormatting sqref="N27:O27">
    <cfRule type="cellIs" dxfId="8" priority="6" operator="equal">
      <formula>"入力する↓"</formula>
    </cfRule>
  </conditionalFormatting>
  <conditionalFormatting sqref="N29:O29">
    <cfRule type="cellIs" dxfId="7" priority="4" operator="equal">
      <formula>"入力する↓"</formula>
    </cfRule>
  </conditionalFormatting>
  <conditionalFormatting sqref="N31:O31">
    <cfRule type="cellIs" dxfId="6" priority="2" operator="equal">
      <formula>"入力する↓"</formula>
    </cfRule>
  </conditionalFormatting>
  <dataValidations count="2">
    <dataValidation type="list" allowBlank="1" showInputMessage="1" showErrorMessage="1" sqref="M21 M23 M25 M27 M29 M31" xr:uid="{7411C926-EFA9-48B4-B1C3-664E8B660196}">
      <formula1>"内税,外税"</formula1>
    </dataValidation>
    <dataValidation type="list" allowBlank="1" showInputMessage="1" showErrorMessage="1" sqref="L21:L32" xr:uid="{345A80D7-1EC5-4CDE-B9BB-1B0EBFA05233}">
      <formula1>$L$42:$L$43</formula1>
    </dataValidation>
  </dataValidations>
  <printOptions horizontalCentered="1"/>
  <pageMargins left="0.78740157480314965" right="0.39370078740157483" top="0.9" bottom="0.42" header="0.51181102362204722" footer="0.21"/>
  <pageSetup paperSize="9" scale="93" orientation="portrait" blackAndWhite="1" r:id="rId1"/>
  <headerFooter alignWithMargins="0"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811A-0692-47D1-AA54-11C59ACA9139}">
  <sheetPr>
    <tabColor rgb="FFFFFF00"/>
    <pageSetUpPr fitToPage="1"/>
  </sheetPr>
  <dimension ref="A1:AP64"/>
  <sheetViews>
    <sheetView topLeftCell="A19" zoomScale="85" zoomScaleNormal="85" zoomScaleSheetLayoutView="70" workbookViewId="0">
      <selection activeCell="A19" sqref="A1:XFD1048576"/>
    </sheetView>
  </sheetViews>
  <sheetFormatPr defaultRowHeight="13.5"/>
  <cols>
    <col min="1" max="1" width="2.625" style="119" customWidth="1"/>
    <col min="2" max="2" width="13" style="119" customWidth="1"/>
    <col min="3" max="3" width="17.625" style="119" customWidth="1"/>
    <col min="4" max="4" width="9.5" style="119" customWidth="1"/>
    <col min="5" max="5" width="9.125" style="119" customWidth="1"/>
    <col min="6" max="6" width="16" style="119" customWidth="1"/>
    <col min="7" max="7" width="7" style="119" customWidth="1"/>
    <col min="8" max="8" width="8.5" style="119" customWidth="1"/>
    <col min="9" max="9" width="9.125" style="119" customWidth="1"/>
    <col min="10" max="10" width="6.125" style="119" customWidth="1"/>
    <col min="11" max="11" width="3.375" style="119" customWidth="1"/>
    <col min="12" max="13" width="11.25" style="119" customWidth="1"/>
    <col min="14" max="18" width="19.625" style="119" customWidth="1"/>
    <col min="19" max="19" width="11.25" style="119" customWidth="1"/>
    <col min="20" max="24" width="9" style="119"/>
    <col min="25" max="25" width="1.625" style="120" customWidth="1"/>
    <col min="26" max="27" width="2.75" style="120" customWidth="1"/>
    <col min="28" max="28" width="4" style="120" customWidth="1"/>
    <col min="29" max="29" width="6.125" style="120" customWidth="1"/>
    <col min="30" max="30" width="9" style="120"/>
    <col min="31" max="31" width="6.125" style="120" customWidth="1"/>
    <col min="32" max="32" width="2.5" style="120" customWidth="1"/>
    <col min="33" max="33" width="6" style="120" customWidth="1"/>
    <col min="34" max="35" width="7.625" style="120" customWidth="1"/>
    <col min="36" max="36" width="10.625" style="120" customWidth="1"/>
    <col min="37" max="37" width="5.625" style="120" customWidth="1"/>
    <col min="38" max="38" width="10.25" style="120" customWidth="1"/>
    <col min="39" max="39" width="1.625" style="120" customWidth="1"/>
    <col min="40" max="40" width="10.25" style="120" customWidth="1"/>
    <col min="41" max="41" width="3.75" style="120" customWidth="1"/>
    <col min="42" max="42" width="2.125" style="120" customWidth="1"/>
    <col min="43" max="16384" width="9" style="119"/>
  </cols>
  <sheetData>
    <row r="1" spans="1:42" ht="21.75" thickBot="1">
      <c r="A1" s="115"/>
      <c r="B1" s="116"/>
      <c r="C1" s="117" t="s">
        <v>28</v>
      </c>
      <c r="D1" s="117"/>
      <c r="E1" s="117"/>
      <c r="F1" s="117"/>
      <c r="G1" s="117"/>
      <c r="H1" s="117"/>
      <c r="I1" s="118"/>
      <c r="Z1" s="121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3"/>
    </row>
    <row r="2" spans="1:42" ht="14.25" thickTop="1">
      <c r="Z2" s="124"/>
      <c r="AA2" s="125" t="s">
        <v>59</v>
      </c>
      <c r="AG2" s="120" t="s">
        <v>60</v>
      </c>
      <c r="AH2" s="126" t="s">
        <v>61</v>
      </c>
      <c r="AI2" s="127"/>
      <c r="AJ2" s="128"/>
      <c r="AL2" s="129" t="s">
        <v>62</v>
      </c>
      <c r="AM2" s="129"/>
      <c r="AN2" s="130" t="s">
        <v>63</v>
      </c>
      <c r="AO2" s="131" t="s">
        <v>64</v>
      </c>
      <c r="AP2" s="132"/>
    </row>
    <row r="3" spans="1:42">
      <c r="H3" s="133">
        <v>45230</v>
      </c>
      <c r="I3" s="133"/>
      <c r="J3" s="133"/>
      <c r="Z3" s="124"/>
      <c r="AA3" s="125" t="s">
        <v>65</v>
      </c>
      <c r="AH3" s="134"/>
      <c r="AI3" s="135"/>
      <c r="AJ3" s="136"/>
      <c r="AL3" s="137">
        <v>45170</v>
      </c>
      <c r="AM3" s="137"/>
      <c r="AN3" s="137"/>
      <c r="AO3" s="137"/>
      <c r="AP3" s="132"/>
    </row>
    <row r="4" spans="1:42" ht="14.25" thickBot="1">
      <c r="Z4" s="124"/>
      <c r="AA4" s="125"/>
      <c r="AB4" s="125"/>
      <c r="AH4" s="138"/>
      <c r="AI4" s="139"/>
      <c r="AJ4" s="140"/>
      <c r="AP4" s="132"/>
    </row>
    <row r="5" spans="1:42" ht="18" thickTop="1">
      <c r="A5" s="141" t="s">
        <v>5</v>
      </c>
      <c r="B5" s="142"/>
      <c r="C5" s="142"/>
      <c r="F5" s="143" t="s">
        <v>66</v>
      </c>
      <c r="G5" s="143"/>
      <c r="H5" s="143"/>
      <c r="I5" s="143"/>
      <c r="J5" s="143"/>
      <c r="Z5" s="124"/>
      <c r="AA5" s="144" t="s">
        <v>67</v>
      </c>
      <c r="AP5" s="132"/>
    </row>
    <row r="6" spans="1:42">
      <c r="Z6" s="124"/>
      <c r="AB6" s="125"/>
      <c r="AC6" s="125"/>
      <c r="AP6" s="132"/>
    </row>
    <row r="7" spans="1:42" ht="19.5" customHeight="1">
      <c r="A7" s="119" t="s">
        <v>0</v>
      </c>
      <c r="Z7" s="124"/>
      <c r="AA7" s="144"/>
      <c r="AP7" s="132"/>
    </row>
    <row r="8" spans="1:42" ht="18" customHeight="1">
      <c r="F8" s="145" t="s">
        <v>9</v>
      </c>
      <c r="G8" s="146" t="s">
        <v>34</v>
      </c>
      <c r="H8" s="146"/>
      <c r="I8" s="146"/>
      <c r="J8" s="146"/>
      <c r="Z8" s="124"/>
      <c r="AP8" s="132"/>
    </row>
    <row r="9" spans="1:42" ht="18" customHeight="1">
      <c r="F9" s="145" t="s">
        <v>8</v>
      </c>
      <c r="G9" s="146" t="s">
        <v>35</v>
      </c>
      <c r="H9" s="146"/>
      <c r="I9" s="146"/>
      <c r="J9" s="146"/>
      <c r="Z9" s="124"/>
      <c r="AK9" s="147" t="s">
        <v>68</v>
      </c>
      <c r="AL9" s="148"/>
      <c r="AM9" s="148"/>
      <c r="AN9" s="148"/>
      <c r="AO9" s="148"/>
      <c r="AP9" s="132"/>
    </row>
    <row r="10" spans="1:42" ht="18" customHeight="1">
      <c r="F10" s="145" t="s">
        <v>6</v>
      </c>
      <c r="G10" s="149" t="s">
        <v>36</v>
      </c>
      <c r="H10" s="149"/>
      <c r="I10" s="149"/>
      <c r="J10" s="150" t="s">
        <v>16</v>
      </c>
      <c r="Z10" s="124"/>
      <c r="AK10" s="147" t="s">
        <v>69</v>
      </c>
      <c r="AL10" s="148"/>
      <c r="AM10" s="148"/>
      <c r="AN10" s="148"/>
      <c r="AO10" s="148"/>
      <c r="AP10" s="132"/>
    </row>
    <row r="11" spans="1:42" ht="18" customHeight="1">
      <c r="A11" s="151"/>
      <c r="B11" s="152" t="s">
        <v>14</v>
      </c>
      <c r="C11" s="153">
        <f>+I35</f>
        <v>2750000</v>
      </c>
      <c r="D11" s="154" t="s">
        <v>1</v>
      </c>
      <c r="F11" s="145" t="s">
        <v>7</v>
      </c>
      <c r="G11" s="149" t="s">
        <v>70</v>
      </c>
      <c r="H11" s="149"/>
      <c r="I11" s="149"/>
      <c r="J11" s="149"/>
      <c r="Z11" s="124"/>
      <c r="AK11" s="155" t="s">
        <v>71</v>
      </c>
      <c r="AL11" s="148"/>
      <c r="AM11" s="129"/>
      <c r="AN11" s="155" t="s">
        <v>72</v>
      </c>
      <c r="AO11" s="155"/>
      <c r="AP11" s="132"/>
    </row>
    <row r="12" spans="1:42">
      <c r="B12" s="156" t="s">
        <v>30</v>
      </c>
      <c r="C12" s="156"/>
      <c r="D12" s="156"/>
      <c r="Z12" s="124"/>
      <c r="AP12" s="132"/>
    </row>
    <row r="13" spans="1:42" ht="18.75">
      <c r="Z13" s="124"/>
      <c r="AA13" s="157" t="s">
        <v>73</v>
      </c>
      <c r="AB13" s="157"/>
      <c r="AC13" s="157"/>
      <c r="AD13" s="157"/>
      <c r="AE13" s="157"/>
      <c r="AF13" s="157"/>
      <c r="AG13" s="158"/>
      <c r="AH13" s="158"/>
      <c r="AI13" s="158"/>
      <c r="AJ13" s="158"/>
      <c r="AK13" s="158"/>
      <c r="AL13" s="158"/>
      <c r="AM13" s="158"/>
      <c r="AN13" s="158"/>
      <c r="AO13" s="158"/>
      <c r="AP13" s="132"/>
    </row>
    <row r="14" spans="1:42" ht="14.1" customHeight="1">
      <c r="A14" s="159"/>
      <c r="B14" s="150" t="s">
        <v>31</v>
      </c>
      <c r="C14" s="160">
        <v>12345678</v>
      </c>
      <c r="D14" s="119" t="s">
        <v>15</v>
      </c>
      <c r="F14" s="161" t="s">
        <v>12</v>
      </c>
      <c r="G14" s="149" t="s">
        <v>74</v>
      </c>
      <c r="H14" s="149"/>
      <c r="I14" s="149"/>
      <c r="J14" s="149"/>
      <c r="Z14" s="124"/>
      <c r="AL14" s="162"/>
      <c r="AM14" s="162"/>
      <c r="AN14" s="163"/>
      <c r="AO14" s="163"/>
      <c r="AP14" s="132"/>
    </row>
    <row r="15" spans="1:42" ht="14.1" customHeight="1">
      <c r="A15" s="159"/>
      <c r="B15" s="164" t="s">
        <v>32</v>
      </c>
      <c r="C15" s="165" t="s">
        <v>75</v>
      </c>
      <c r="D15" s="165"/>
      <c r="E15" s="165"/>
      <c r="F15" s="161" t="s">
        <v>13</v>
      </c>
      <c r="G15" s="166" t="s">
        <v>76</v>
      </c>
      <c r="H15" s="166"/>
      <c r="I15" s="166"/>
      <c r="J15" s="166"/>
      <c r="Z15" s="124"/>
      <c r="AA15" s="167" t="s">
        <v>77</v>
      </c>
      <c r="AB15" s="168" t="s">
        <v>78</v>
      </c>
      <c r="AC15" s="168"/>
      <c r="AE15" s="169" t="s">
        <v>79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1"/>
    </row>
    <row r="16" spans="1:42" ht="14.1" customHeight="1">
      <c r="B16" s="164"/>
      <c r="C16" s="172"/>
      <c r="D16" s="172"/>
      <c r="E16" s="172"/>
      <c r="F16" s="161" t="s">
        <v>10</v>
      </c>
      <c r="G16" s="166" t="s">
        <v>80</v>
      </c>
      <c r="H16" s="166"/>
      <c r="I16" s="166"/>
      <c r="J16" s="166"/>
      <c r="Z16" s="124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</row>
    <row r="17" spans="2:42" ht="14.1" customHeight="1">
      <c r="B17" s="150" t="s">
        <v>33</v>
      </c>
      <c r="C17" s="173" t="s">
        <v>81</v>
      </c>
      <c r="F17" s="161" t="s">
        <v>11</v>
      </c>
      <c r="G17" s="174" t="s">
        <v>82</v>
      </c>
      <c r="H17" s="174"/>
      <c r="I17" s="174"/>
      <c r="J17" s="174"/>
      <c r="Z17" s="124"/>
      <c r="AN17" s="163"/>
      <c r="AO17" s="163"/>
      <c r="AP17" s="171"/>
    </row>
    <row r="18" spans="2:42" ht="14.1" customHeight="1">
      <c r="F18" s="161" t="s">
        <v>136</v>
      </c>
      <c r="G18" s="166" t="s">
        <v>83</v>
      </c>
      <c r="H18" s="166"/>
      <c r="I18" s="166"/>
      <c r="J18" s="166"/>
      <c r="Z18" s="124"/>
      <c r="AE18" s="175" t="s">
        <v>84</v>
      </c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1"/>
    </row>
    <row r="19" spans="2:42" ht="37.5" customHeight="1" thickBot="1">
      <c r="B19" s="119" t="s">
        <v>2</v>
      </c>
      <c r="F19" s="161"/>
      <c r="G19" s="177"/>
      <c r="H19" s="177"/>
      <c r="I19" s="177"/>
      <c r="J19" s="177"/>
      <c r="L19" s="178" t="s">
        <v>85</v>
      </c>
      <c r="M19" s="178" t="s">
        <v>85</v>
      </c>
      <c r="N19" s="179" t="s">
        <v>86</v>
      </c>
      <c r="O19" s="179" t="s">
        <v>87</v>
      </c>
      <c r="P19" s="180"/>
      <c r="Q19" s="180"/>
      <c r="R19" s="181"/>
      <c r="S19" s="182" t="s">
        <v>88</v>
      </c>
      <c r="T19" s="183" t="s">
        <v>89</v>
      </c>
      <c r="U19" s="183"/>
      <c r="V19" s="182" t="s">
        <v>90</v>
      </c>
      <c r="W19" s="182" t="s">
        <v>91</v>
      </c>
      <c r="Z19" s="124"/>
      <c r="AN19" s="163"/>
      <c r="AO19" s="163"/>
      <c r="AP19" s="171"/>
    </row>
    <row r="20" spans="2:42" ht="32.25" customHeight="1" thickBot="1">
      <c r="B20" s="184" t="s">
        <v>3</v>
      </c>
      <c r="C20" s="185" t="s">
        <v>29</v>
      </c>
      <c r="D20" s="186"/>
      <c r="E20" s="187" t="s">
        <v>17</v>
      </c>
      <c r="F20" s="186" t="s">
        <v>18</v>
      </c>
      <c r="G20" s="188"/>
      <c r="H20" s="189" t="s">
        <v>4</v>
      </c>
      <c r="I20" s="185" t="s">
        <v>92</v>
      </c>
      <c r="J20" s="188"/>
      <c r="L20" s="190" t="s">
        <v>93</v>
      </c>
      <c r="M20" s="190" t="s">
        <v>94</v>
      </c>
      <c r="N20" s="190" t="s">
        <v>95</v>
      </c>
      <c r="O20" s="190" t="s">
        <v>96</v>
      </c>
      <c r="P20" s="190" t="s">
        <v>97</v>
      </c>
      <c r="Q20" s="190" t="s">
        <v>96</v>
      </c>
      <c r="R20" s="190" t="s">
        <v>98</v>
      </c>
      <c r="S20" s="182"/>
      <c r="T20" s="191"/>
      <c r="U20" s="191"/>
      <c r="V20" s="182"/>
      <c r="W20" s="182"/>
      <c r="Z20" s="124"/>
      <c r="AA20" s="167" t="s">
        <v>99</v>
      </c>
      <c r="AB20" s="168" t="s">
        <v>100</v>
      </c>
      <c r="AC20" s="168"/>
      <c r="AE20" s="125" t="s">
        <v>101</v>
      </c>
      <c r="AN20" s="163"/>
      <c r="AO20" s="163"/>
      <c r="AP20" s="171"/>
    </row>
    <row r="21" spans="2:42" ht="15.95" customHeight="1">
      <c r="B21" s="192">
        <v>45230</v>
      </c>
      <c r="C21" s="193"/>
      <c r="D21" s="194"/>
      <c r="E21" s="195" t="s">
        <v>37</v>
      </c>
      <c r="F21" s="196"/>
      <c r="G21" s="197"/>
      <c r="H21" s="78">
        <f>L21</f>
        <v>10</v>
      </c>
      <c r="I21" s="198">
        <f>IF(R21="入力誤り・漏れあり","入力誤り・漏れあり",Q21)</f>
        <v>2500000</v>
      </c>
      <c r="J21" s="199"/>
      <c r="L21" s="200">
        <v>10</v>
      </c>
      <c r="M21" s="201" t="s">
        <v>51</v>
      </c>
      <c r="N21" s="202" t="str">
        <f>IF(M21="内税","入力する↓","入力しない")</f>
        <v>入力しない</v>
      </c>
      <c r="O21" s="202" t="str">
        <f>IF(M21="外税","入力する↓","入力しない")</f>
        <v>入力する↓</v>
      </c>
      <c r="P21" s="93">
        <f t="shared" ref="P21" si="0">IF(M21="外税",ROUND(O22*L21/100,0),IF(M21="内税",ROUND((N22*L21/100)/(1+L21/100),0),0))</f>
        <v>250000</v>
      </c>
      <c r="Q21" s="93">
        <f t="shared" ref="Q21" si="1">IF(M21="内税",N22-P21,IF(M21="外税",O22,0))</f>
        <v>2500000</v>
      </c>
      <c r="R21" s="93">
        <f>IF(COUNTIF(S21:W22,"入力誤り・漏れあり")&gt;0,"入力誤り・漏れあり",P21+Q21)</f>
        <v>2750000</v>
      </c>
      <c r="S21" s="203"/>
      <c r="T21" s="204">
        <f>IF(OR(M21="内税",M21="外税"),L21,"")</f>
        <v>10</v>
      </c>
      <c r="U21" s="204" t="str">
        <f t="shared" ref="U21" si="2">IF(T21=0,"入力誤り・漏れあり","")</f>
        <v/>
      </c>
      <c r="V21" s="204" t="str">
        <f t="shared" ref="V21:W21" si="3">IF(AND(N21="入力しない",N22&gt;0),"入力誤り・漏れあり","")</f>
        <v/>
      </c>
      <c r="W21" s="204" t="str">
        <f t="shared" si="3"/>
        <v/>
      </c>
      <c r="Z21" s="124"/>
      <c r="AN21" s="163"/>
      <c r="AO21" s="163"/>
      <c r="AP21" s="171"/>
    </row>
    <row r="22" spans="2:42" ht="15.95" customHeight="1">
      <c r="B22" s="205"/>
      <c r="C22" s="206"/>
      <c r="D22" s="207"/>
      <c r="E22" s="208"/>
      <c r="F22" s="209"/>
      <c r="G22" s="210"/>
      <c r="H22" s="79"/>
      <c r="I22" s="211"/>
      <c r="J22" s="212"/>
      <c r="L22" s="213"/>
      <c r="M22" s="214"/>
      <c r="N22" s="215"/>
      <c r="O22" s="215">
        <v>2500000</v>
      </c>
      <c r="P22" s="94"/>
      <c r="Q22" s="94"/>
      <c r="R22" s="94">
        <f t="shared" ref="R22:R32" si="4">IF(COUNTIF(R8:S19,"入力誤り・漏れあり")&gt;0,"入力誤り・漏れあり",SUM(R8:S19))</f>
        <v>0</v>
      </c>
      <c r="S22" s="203"/>
      <c r="T22" s="204"/>
      <c r="U22" s="204"/>
      <c r="V22" s="204"/>
      <c r="W22" s="204"/>
      <c r="Z22" s="124"/>
      <c r="AA22" s="167" t="s">
        <v>102</v>
      </c>
      <c r="AB22" s="168" t="s">
        <v>103</v>
      </c>
      <c r="AC22" s="168"/>
      <c r="AE22" s="216">
        <v>11000000</v>
      </c>
      <c r="AF22" s="216"/>
      <c r="AG22" s="216"/>
      <c r="AH22" s="217" t="s">
        <v>104</v>
      </c>
      <c r="AI22" s="217"/>
      <c r="AJ22" s="218">
        <v>1000000</v>
      </c>
      <c r="AK22" s="217" t="s">
        <v>105</v>
      </c>
      <c r="AN22" s="163"/>
      <c r="AO22" s="163"/>
      <c r="AP22" s="171"/>
    </row>
    <row r="23" spans="2:42" ht="15.95" customHeight="1">
      <c r="B23" s="219"/>
      <c r="C23" s="220"/>
      <c r="D23" s="221"/>
      <c r="E23" s="222"/>
      <c r="F23" s="223"/>
      <c r="G23" s="224"/>
      <c r="H23" s="79">
        <f>L23</f>
        <v>0</v>
      </c>
      <c r="I23" s="225">
        <f>IF(R23="入力誤り・漏れあり","入力誤り・漏れあり",Q23)</f>
        <v>0</v>
      </c>
      <c r="J23" s="226"/>
      <c r="L23" s="200"/>
      <c r="M23" s="201"/>
      <c r="N23" s="202" t="str">
        <f>IF(M23="内税","入力する↓","入力しない")</f>
        <v>入力しない</v>
      </c>
      <c r="O23" s="202" t="str">
        <f>IF(M23="外税","入力する↓","入力しない")</f>
        <v>入力しない</v>
      </c>
      <c r="P23" s="93">
        <f t="shared" ref="P23" si="5">IF(M23="外税",ROUND(O24*L23/100,0),IF(M23="内税",ROUND((N24*L23/100)/(1+L23/100),0),0))</f>
        <v>0</v>
      </c>
      <c r="Q23" s="93">
        <f t="shared" ref="Q23" si="6">IF(M23="内税",N24-P23,IF(M23="外税",O24,0))</f>
        <v>0</v>
      </c>
      <c r="R23" s="93">
        <f t="shared" ref="R23" si="7">IF(COUNTIF(S23:W24,"入力誤り・漏れあり")&gt;0,"入力誤り・漏れあり",P23+Q23)</f>
        <v>0</v>
      </c>
      <c r="S23" s="203" t="str">
        <f t="shared" ref="S23" si="8">IF(AND(L23&gt;0,M23=""),"入力誤り・漏れあり","")</f>
        <v/>
      </c>
      <c r="T23" s="204" t="str">
        <f t="shared" ref="T23" si="9">IF(OR(M23="内税",M23="外税"),L23,"")</f>
        <v/>
      </c>
      <c r="U23" s="204" t="str">
        <f t="shared" ref="U23" si="10">IF(T23=0,"入力誤り・漏れあり","")</f>
        <v/>
      </c>
      <c r="V23" s="204" t="str">
        <f t="shared" ref="V23:W23" si="11">IF(AND(N23="入力しない",N24&gt;0),"入力誤り・漏れあり","")</f>
        <v/>
      </c>
      <c r="W23" s="204" t="str">
        <f t="shared" si="11"/>
        <v/>
      </c>
      <c r="Z23" s="124"/>
      <c r="AN23" s="163"/>
      <c r="AO23" s="163"/>
      <c r="AP23" s="171"/>
    </row>
    <row r="24" spans="2:42" ht="15.95" customHeight="1">
      <c r="B24" s="219"/>
      <c r="C24" s="220"/>
      <c r="D24" s="221"/>
      <c r="E24" s="222"/>
      <c r="F24" s="223"/>
      <c r="G24" s="224"/>
      <c r="H24" s="79"/>
      <c r="I24" s="225"/>
      <c r="J24" s="226"/>
      <c r="L24" s="213"/>
      <c r="M24" s="214"/>
      <c r="N24" s="215"/>
      <c r="O24" s="215"/>
      <c r="P24" s="94"/>
      <c r="Q24" s="94"/>
      <c r="R24" s="94">
        <f t="shared" si="4"/>
        <v>2750000</v>
      </c>
      <c r="S24" s="203"/>
      <c r="T24" s="204"/>
      <c r="U24" s="204"/>
      <c r="V24" s="204"/>
      <c r="W24" s="204"/>
      <c r="Z24" s="124"/>
      <c r="AA24" s="167" t="s">
        <v>106</v>
      </c>
      <c r="AB24" s="168" t="s">
        <v>107</v>
      </c>
      <c r="AC24" s="168"/>
      <c r="AE24" s="129" t="s">
        <v>108</v>
      </c>
      <c r="AF24" s="129"/>
      <c r="AG24" s="227">
        <v>45200</v>
      </c>
      <c r="AH24" s="227"/>
      <c r="AI24" s="227"/>
      <c r="AJ24" s="228"/>
      <c r="AK24" s="228"/>
      <c r="AN24" s="163"/>
      <c r="AO24" s="163"/>
      <c r="AP24" s="171"/>
    </row>
    <row r="25" spans="2:42" ht="15.95" customHeight="1">
      <c r="B25" s="219"/>
      <c r="C25" s="220"/>
      <c r="D25" s="221"/>
      <c r="E25" s="222"/>
      <c r="F25" s="223"/>
      <c r="G25" s="224"/>
      <c r="H25" s="79">
        <f>L25</f>
        <v>0</v>
      </c>
      <c r="I25" s="225">
        <f>IF(R25="入力誤り・漏れあり","入力誤り・漏れあり",Q25)</f>
        <v>0</v>
      </c>
      <c r="J25" s="226"/>
      <c r="L25" s="200"/>
      <c r="M25" s="201"/>
      <c r="N25" s="202" t="str">
        <f>IF(M25="内税","入力する↓","入力しない")</f>
        <v>入力しない</v>
      </c>
      <c r="O25" s="202" t="str">
        <f>IF(M25="外税","入力する↓","入力しない")</f>
        <v>入力しない</v>
      </c>
      <c r="P25" s="93">
        <f t="shared" ref="P25" si="12">IF(M25="外税",ROUND(O26*L25/100,0),IF(M25="内税",ROUND((N26*L25/100)/(1+L25/100),0),0))</f>
        <v>0</v>
      </c>
      <c r="Q25" s="93">
        <f t="shared" ref="Q25" si="13">IF(M25="内税",N26-P25,IF(M25="外税",O26,0))</f>
        <v>0</v>
      </c>
      <c r="R25" s="93">
        <f t="shared" ref="R25" si="14">IF(COUNTIF(S25:W26,"入力誤り・漏れあり")&gt;0,"入力誤り・漏れあり",P25+Q25)</f>
        <v>0</v>
      </c>
      <c r="S25" s="203" t="str">
        <f t="shared" ref="S25" si="15">IF(AND(L25&gt;0,M25=""),"入力誤り・漏れあり","")</f>
        <v/>
      </c>
      <c r="T25" s="204" t="str">
        <f t="shared" ref="T25" si="16">IF(OR(M25="内税",M25="外税"),L25,"")</f>
        <v/>
      </c>
      <c r="U25" s="204" t="str">
        <f t="shared" ref="U25" si="17">IF(T25=0,"入力誤り・漏れあり","")</f>
        <v/>
      </c>
      <c r="V25" s="204" t="str">
        <f t="shared" ref="V25:W25" si="18">IF(AND(N25="入力しない",N26&gt;0),"入力誤り・漏れあり","")</f>
        <v/>
      </c>
      <c r="W25" s="204" t="str">
        <f t="shared" si="18"/>
        <v/>
      </c>
      <c r="Z25" s="124"/>
      <c r="AG25" s="229"/>
      <c r="AH25" s="230"/>
      <c r="AI25" s="231"/>
      <c r="AN25" s="163"/>
      <c r="AO25" s="163"/>
      <c r="AP25" s="171"/>
    </row>
    <row r="26" spans="2:42" ht="15.95" customHeight="1">
      <c r="B26" s="219"/>
      <c r="C26" s="220"/>
      <c r="D26" s="221"/>
      <c r="E26" s="222"/>
      <c r="F26" s="223"/>
      <c r="G26" s="224"/>
      <c r="H26" s="79"/>
      <c r="I26" s="225"/>
      <c r="J26" s="226"/>
      <c r="L26" s="213"/>
      <c r="M26" s="214"/>
      <c r="N26" s="215"/>
      <c r="O26" s="215"/>
      <c r="P26" s="94"/>
      <c r="Q26" s="94"/>
      <c r="R26" s="94">
        <f t="shared" si="4"/>
        <v>2750000</v>
      </c>
      <c r="S26" s="203"/>
      <c r="T26" s="204"/>
      <c r="U26" s="204"/>
      <c r="V26" s="204"/>
      <c r="W26" s="204"/>
      <c r="Z26" s="124"/>
      <c r="AA26" s="232"/>
      <c r="AB26" s="129"/>
      <c r="AC26" s="129"/>
      <c r="AE26" s="129" t="s">
        <v>109</v>
      </c>
      <c r="AF26" s="129"/>
      <c r="AG26" s="227">
        <v>45382</v>
      </c>
      <c r="AH26" s="227"/>
      <c r="AI26" s="227"/>
      <c r="AJ26" s="228"/>
      <c r="AK26" s="228"/>
      <c r="AN26" s="163"/>
      <c r="AO26" s="163"/>
      <c r="AP26" s="171"/>
    </row>
    <row r="27" spans="2:42" ht="15.95" customHeight="1">
      <c r="B27" s="219"/>
      <c r="C27" s="220"/>
      <c r="D27" s="221"/>
      <c r="E27" s="222"/>
      <c r="F27" s="223"/>
      <c r="G27" s="224"/>
      <c r="H27" s="79">
        <f>L27</f>
        <v>0</v>
      </c>
      <c r="I27" s="225">
        <f>IF(R27="入力誤り・漏れあり","入力誤り・漏れあり",Q27)</f>
        <v>0</v>
      </c>
      <c r="J27" s="226"/>
      <c r="L27" s="200"/>
      <c r="M27" s="201"/>
      <c r="N27" s="202" t="str">
        <f>IF(M27="内税","入力する↓","入力しない")</f>
        <v>入力しない</v>
      </c>
      <c r="O27" s="202" t="str">
        <f>IF(M27="外税","入力する↓","入力しない")</f>
        <v>入力しない</v>
      </c>
      <c r="P27" s="93">
        <f t="shared" ref="P27" si="19">IF(M27="外税",ROUND(O28*L27/100,0),IF(M27="内税",ROUND((N28*L27/100)/(1+L27/100),0),0))</f>
        <v>0</v>
      </c>
      <c r="Q27" s="93">
        <f t="shared" ref="Q27" si="20">IF(M27="内税",N28-P27,IF(M27="外税",O28,0))</f>
        <v>0</v>
      </c>
      <c r="R27" s="93">
        <f t="shared" ref="R27" si="21">IF(COUNTIF(S27:W28,"入力誤り・漏れあり")&gt;0,"入力誤り・漏れあり",P27+Q27)</f>
        <v>0</v>
      </c>
      <c r="S27" s="203" t="str">
        <f t="shared" ref="S27" si="22">IF(AND(L27&gt;0,M27=""),"入力誤り・漏れあり","")</f>
        <v/>
      </c>
      <c r="T27" s="204" t="str">
        <f t="shared" ref="T27" si="23">IF(OR(M27="内税",M27="外税"),L27,"")</f>
        <v/>
      </c>
      <c r="U27" s="204" t="str">
        <f t="shared" ref="U27" si="24">IF(T27=0,"入力誤り・漏れあり","")</f>
        <v/>
      </c>
      <c r="V27" s="204" t="str">
        <f t="shared" ref="V27:W27" si="25">IF(AND(N27="入力しない",N28&gt;0),"入力誤り・漏れあり","")</f>
        <v/>
      </c>
      <c r="W27" s="204" t="str">
        <f t="shared" si="25"/>
        <v/>
      </c>
      <c r="Z27" s="124"/>
      <c r="AN27" s="163"/>
      <c r="AO27" s="163"/>
      <c r="AP27" s="171"/>
    </row>
    <row r="28" spans="2:42" ht="15.95" customHeight="1">
      <c r="B28" s="219"/>
      <c r="C28" s="220"/>
      <c r="D28" s="221"/>
      <c r="E28" s="222"/>
      <c r="F28" s="223"/>
      <c r="G28" s="224"/>
      <c r="H28" s="79"/>
      <c r="I28" s="225"/>
      <c r="J28" s="226"/>
      <c r="L28" s="213"/>
      <c r="M28" s="214"/>
      <c r="N28" s="215"/>
      <c r="O28" s="215"/>
      <c r="P28" s="94"/>
      <c r="Q28" s="94"/>
      <c r="R28" s="94">
        <f t="shared" si="4"/>
        <v>5500000</v>
      </c>
      <c r="S28" s="203"/>
      <c r="T28" s="204"/>
      <c r="U28" s="204"/>
      <c r="V28" s="204"/>
      <c r="W28" s="204"/>
      <c r="Z28" s="124"/>
      <c r="AA28" s="167" t="s">
        <v>110</v>
      </c>
      <c r="AB28" s="168" t="s">
        <v>111</v>
      </c>
      <c r="AC28" s="168"/>
      <c r="AE28" s="125" t="s">
        <v>112</v>
      </c>
      <c r="AN28" s="163"/>
      <c r="AO28" s="163"/>
      <c r="AP28" s="171"/>
    </row>
    <row r="29" spans="2:42" ht="15.95" customHeight="1">
      <c r="B29" s="219"/>
      <c r="C29" s="220"/>
      <c r="D29" s="221"/>
      <c r="E29" s="222"/>
      <c r="F29" s="223"/>
      <c r="G29" s="224"/>
      <c r="H29" s="79">
        <f>L29</f>
        <v>0</v>
      </c>
      <c r="I29" s="225">
        <f>IF(R29="入力誤り・漏れあり","入力誤り・漏れあり",Q29)</f>
        <v>0</v>
      </c>
      <c r="J29" s="226"/>
      <c r="L29" s="200"/>
      <c r="M29" s="201"/>
      <c r="N29" s="202" t="str">
        <f>IF(M29="内税","入力する↓","入力しない")</f>
        <v>入力しない</v>
      </c>
      <c r="O29" s="202" t="str">
        <f>IF(M29="外税","入力する↓","入力しない")</f>
        <v>入力しない</v>
      </c>
      <c r="P29" s="93">
        <f t="shared" ref="P29" si="26">IF(M29="外税",ROUND(O30*L29/100,0),IF(M29="内税",ROUND((N30*L29/100)/(1+L29/100),0),0))</f>
        <v>0</v>
      </c>
      <c r="Q29" s="93">
        <f t="shared" ref="Q29" si="27">IF(M29="内税",N30-P29,IF(M29="外税",O30,0))</f>
        <v>0</v>
      </c>
      <c r="R29" s="93">
        <f t="shared" ref="R29" si="28">IF(COUNTIF(S29:W30,"入力誤り・漏れあり")&gt;0,"入力誤り・漏れあり",P29+Q29)</f>
        <v>0</v>
      </c>
      <c r="S29" s="203" t="str">
        <f t="shared" ref="S29" si="29">IF(AND(L29&gt;0,M29=""),"入力誤り・漏れあり","")</f>
        <v/>
      </c>
      <c r="T29" s="204" t="str">
        <f t="shared" ref="T29" si="30">IF(OR(M29="内税",M29="外税"),L29,"")</f>
        <v/>
      </c>
      <c r="U29" s="204" t="str">
        <f t="shared" ref="U29" si="31">IF(T29=0,"入力誤り・漏れあり","")</f>
        <v/>
      </c>
      <c r="V29" s="204" t="str">
        <f t="shared" ref="V29:W29" si="32">IF(AND(N29="入力しない",N30&gt;0),"入力誤り・漏れあり","")</f>
        <v/>
      </c>
      <c r="W29" s="204" t="str">
        <f t="shared" si="32"/>
        <v/>
      </c>
      <c r="Z29" s="124"/>
      <c r="AN29" s="163"/>
      <c r="AO29" s="163"/>
      <c r="AP29" s="171"/>
    </row>
    <row r="30" spans="2:42" ht="15.95" customHeight="1">
      <c r="B30" s="219"/>
      <c r="C30" s="220"/>
      <c r="D30" s="221"/>
      <c r="E30" s="222"/>
      <c r="F30" s="223"/>
      <c r="G30" s="224"/>
      <c r="H30" s="79"/>
      <c r="I30" s="225"/>
      <c r="J30" s="226"/>
      <c r="L30" s="213"/>
      <c r="M30" s="214"/>
      <c r="N30" s="215"/>
      <c r="O30" s="215"/>
      <c r="P30" s="94"/>
      <c r="Q30" s="94"/>
      <c r="R30" s="94">
        <f t="shared" si="4"/>
        <v>8250000</v>
      </c>
      <c r="S30" s="203"/>
      <c r="T30" s="204"/>
      <c r="U30" s="204"/>
      <c r="V30" s="204"/>
      <c r="W30" s="204"/>
      <c r="Z30" s="124"/>
      <c r="AA30" s="167" t="s">
        <v>113</v>
      </c>
      <c r="AB30" s="168" t="s">
        <v>114</v>
      </c>
      <c r="AC30" s="168"/>
      <c r="AE30" s="125" t="s">
        <v>115</v>
      </c>
      <c r="AK30" s="233"/>
      <c r="AN30" s="163"/>
      <c r="AO30" s="163"/>
      <c r="AP30" s="171"/>
    </row>
    <row r="31" spans="2:42" ht="15.95" customHeight="1">
      <c r="B31" s="205"/>
      <c r="C31" s="206"/>
      <c r="D31" s="207"/>
      <c r="E31" s="208"/>
      <c r="F31" s="209"/>
      <c r="G31" s="210"/>
      <c r="H31" s="79">
        <f>L31</f>
        <v>0</v>
      </c>
      <c r="I31" s="211">
        <f>IF(R31="入力誤り・漏れあり","入力誤り・漏れあり",Q31)</f>
        <v>0</v>
      </c>
      <c r="J31" s="212"/>
      <c r="L31" s="200"/>
      <c r="M31" s="201"/>
      <c r="N31" s="202" t="str">
        <f>IF(M31="内税","入力する↓","入力しない")</f>
        <v>入力しない</v>
      </c>
      <c r="O31" s="202" t="str">
        <f>IF(M31="外税","入力する↓","入力しない")</f>
        <v>入力しない</v>
      </c>
      <c r="P31" s="93">
        <f>IF(M31="外税",ROUND(O32*L31/100,0),IF(M31="内税",ROUND((N32*L31/100)/(1+L31/100),0),0))</f>
        <v>0</v>
      </c>
      <c r="Q31" s="93">
        <f>IF(M31="内税",N32-P31,IF(M31="外税",O32,0))</f>
        <v>0</v>
      </c>
      <c r="R31" s="93">
        <f t="shared" ref="R31" si="33">IF(COUNTIF(S31:W32,"入力誤り・漏れあり")&gt;0,"入力誤り・漏れあり",P31+Q31)</f>
        <v>0</v>
      </c>
      <c r="S31" s="203" t="str">
        <f>IF(AND(L31&gt;0,M31=""),"入力誤り・漏れあり","")</f>
        <v/>
      </c>
      <c r="T31" s="204" t="str">
        <f>IF(OR(M31="内税",M31="外税"),L31,"")</f>
        <v/>
      </c>
      <c r="U31" s="204" t="str">
        <f>IF(T31=0,"入力誤り・漏れあり","")</f>
        <v/>
      </c>
      <c r="V31" s="204" t="str">
        <f>IF(AND(N31="入力しない",N32&gt;0),"入力誤り・漏れあり","")</f>
        <v/>
      </c>
      <c r="W31" s="204" t="str">
        <f>IF(AND(O31="入力しない",O32&gt;0),"入力誤り・漏れあり","")</f>
        <v/>
      </c>
      <c r="Z31" s="124"/>
      <c r="AA31" s="234" t="s">
        <v>116</v>
      </c>
      <c r="AB31" s="234"/>
      <c r="AC31" s="234"/>
      <c r="AD31" s="234"/>
      <c r="AE31" s="234"/>
      <c r="AH31" s="235"/>
      <c r="AI31" s="235"/>
      <c r="AK31" s="233"/>
      <c r="AN31" s="163"/>
      <c r="AO31" s="163"/>
      <c r="AP31" s="171"/>
    </row>
    <row r="32" spans="2:42" ht="15.95" customHeight="1" thickBot="1">
      <c r="B32" s="236"/>
      <c r="C32" s="237"/>
      <c r="D32" s="238"/>
      <c r="E32" s="239"/>
      <c r="F32" s="240"/>
      <c r="G32" s="241"/>
      <c r="H32" s="95"/>
      <c r="I32" s="242"/>
      <c r="J32" s="243"/>
      <c r="L32" s="213"/>
      <c r="M32" s="214"/>
      <c r="N32" s="215"/>
      <c r="O32" s="215"/>
      <c r="P32" s="94"/>
      <c r="Q32" s="94"/>
      <c r="R32" s="94">
        <f t="shared" si="4"/>
        <v>13750000</v>
      </c>
      <c r="S32" s="203"/>
      <c r="T32" s="204"/>
      <c r="U32" s="204"/>
      <c r="V32" s="204"/>
      <c r="W32" s="204"/>
      <c r="Z32" s="124"/>
      <c r="AA32" s="244"/>
      <c r="AB32" s="244"/>
      <c r="AC32" s="245"/>
      <c r="AD32" s="245"/>
      <c r="AE32" s="245"/>
      <c r="AF32" s="246"/>
      <c r="AG32" s="247"/>
      <c r="AH32" s="247"/>
      <c r="AI32" s="248"/>
      <c r="AJ32" s="249"/>
      <c r="AK32" s="250"/>
      <c r="AL32" s="246"/>
      <c r="AM32" s="247"/>
      <c r="AN32" s="247"/>
      <c r="AO32" s="163"/>
      <c r="AP32" s="171"/>
    </row>
    <row r="33" spans="2:42" ht="32.25" customHeight="1" thickBot="1">
      <c r="B33" s="251" t="s">
        <v>117</v>
      </c>
      <c r="C33" s="252"/>
      <c r="D33" s="252"/>
      <c r="E33" s="252"/>
      <c r="F33" s="252"/>
      <c r="G33" s="252"/>
      <c r="H33" s="253"/>
      <c r="I33" s="254">
        <f>SUM(I21:J32)</f>
        <v>2500000</v>
      </c>
      <c r="J33" s="255"/>
      <c r="K33" s="256"/>
      <c r="Z33" s="124"/>
      <c r="AA33" s="244">
        <v>1</v>
      </c>
      <c r="AB33" s="244"/>
      <c r="AC33" s="245">
        <v>45230</v>
      </c>
      <c r="AD33" s="245"/>
      <c r="AE33" s="245"/>
      <c r="AF33" s="246">
        <v>2750000</v>
      </c>
      <c r="AG33" s="247"/>
      <c r="AH33" s="247"/>
      <c r="AI33" s="248">
        <v>2</v>
      </c>
      <c r="AJ33" s="249">
        <v>45260</v>
      </c>
      <c r="AK33" s="250"/>
      <c r="AL33" s="246">
        <v>2750000</v>
      </c>
      <c r="AM33" s="247"/>
      <c r="AN33" s="247"/>
      <c r="AO33" s="163"/>
      <c r="AP33" s="171"/>
    </row>
    <row r="34" spans="2:42" ht="32.25" customHeight="1" thickBot="1">
      <c r="B34" s="251" t="s">
        <v>118</v>
      </c>
      <c r="C34" s="252"/>
      <c r="D34" s="252"/>
      <c r="E34" s="252"/>
      <c r="F34" s="252"/>
      <c r="G34" s="252"/>
      <c r="H34" s="253"/>
      <c r="I34" s="257">
        <f>SUM(P21:P32)</f>
        <v>250000</v>
      </c>
      <c r="J34" s="258"/>
      <c r="K34" s="256"/>
      <c r="Z34" s="124"/>
      <c r="AA34" s="244">
        <v>3</v>
      </c>
      <c r="AB34" s="244"/>
      <c r="AC34" s="245">
        <v>45291</v>
      </c>
      <c r="AD34" s="245"/>
      <c r="AE34" s="245"/>
      <c r="AF34" s="246">
        <v>2750000</v>
      </c>
      <c r="AG34" s="247"/>
      <c r="AH34" s="247"/>
      <c r="AI34" s="248">
        <v>4</v>
      </c>
      <c r="AJ34" s="249">
        <v>45382</v>
      </c>
      <c r="AK34" s="250"/>
      <c r="AL34" s="246">
        <v>2750000</v>
      </c>
      <c r="AM34" s="247"/>
      <c r="AN34" s="247"/>
      <c r="AO34" s="163"/>
      <c r="AP34" s="171"/>
    </row>
    <row r="35" spans="2:42" ht="32.25" customHeight="1" thickBot="1">
      <c r="B35" s="259" t="s">
        <v>119</v>
      </c>
      <c r="C35" s="260"/>
      <c r="D35" s="260"/>
      <c r="E35" s="260"/>
      <c r="F35" s="260"/>
      <c r="G35" s="260"/>
      <c r="H35" s="261"/>
      <c r="I35" s="262">
        <f>SUM(I33:J34)</f>
        <v>2750000</v>
      </c>
      <c r="J35" s="263"/>
      <c r="K35" s="256"/>
      <c r="L35" s="256"/>
      <c r="M35" s="119" t="s">
        <v>120</v>
      </c>
      <c r="N35" s="264" t="s">
        <v>121</v>
      </c>
      <c r="O35" s="265"/>
      <c r="P35" s="265"/>
      <c r="Q35" s="265"/>
      <c r="R35" s="266"/>
      <c r="Z35" s="124"/>
      <c r="AA35" s="244"/>
      <c r="AB35" s="244"/>
      <c r="AC35" s="245"/>
      <c r="AD35" s="245"/>
      <c r="AE35" s="245"/>
      <c r="AF35" s="246"/>
      <c r="AG35" s="247"/>
      <c r="AH35" s="247"/>
      <c r="AI35" s="248"/>
      <c r="AJ35" s="249"/>
      <c r="AK35" s="250"/>
      <c r="AL35" s="246"/>
      <c r="AM35" s="247"/>
      <c r="AN35" s="247"/>
      <c r="AO35" s="163"/>
      <c r="AP35" s="171"/>
    </row>
    <row r="36" spans="2:42" ht="32.25" customHeight="1">
      <c r="N36" s="267" t="s">
        <v>122</v>
      </c>
      <c r="O36" s="268"/>
      <c r="P36" s="268"/>
      <c r="Q36" s="268"/>
      <c r="R36" s="269"/>
      <c r="Z36" s="124"/>
      <c r="AA36" s="244"/>
      <c r="AB36" s="244"/>
      <c r="AC36" s="245"/>
      <c r="AD36" s="245"/>
      <c r="AE36" s="245"/>
      <c r="AF36" s="246"/>
      <c r="AG36" s="247"/>
      <c r="AH36" s="247"/>
      <c r="AI36" s="248"/>
      <c r="AJ36" s="249"/>
      <c r="AK36" s="250"/>
      <c r="AL36" s="246"/>
      <c r="AM36" s="247"/>
      <c r="AN36" s="247"/>
      <c r="AO36" s="163"/>
      <c r="AP36" s="171"/>
    </row>
    <row r="37" spans="2:42" ht="32.25" customHeight="1">
      <c r="B37" s="179" t="s">
        <v>22</v>
      </c>
      <c r="C37" s="270" t="s">
        <v>19</v>
      </c>
      <c r="D37" s="271" t="s">
        <v>23</v>
      </c>
      <c r="E37" s="272"/>
      <c r="F37" s="179" t="s">
        <v>24</v>
      </c>
      <c r="G37" s="271" t="s">
        <v>25</v>
      </c>
      <c r="H37" s="272"/>
      <c r="I37" s="273" t="s">
        <v>26</v>
      </c>
      <c r="J37" s="273"/>
      <c r="N37" s="267" t="s">
        <v>123</v>
      </c>
      <c r="O37" s="268"/>
      <c r="P37" s="268"/>
      <c r="Q37" s="268"/>
      <c r="R37" s="269"/>
      <c r="Z37" s="124"/>
      <c r="AA37" s="244"/>
      <c r="AB37" s="244"/>
      <c r="AC37" s="245"/>
      <c r="AD37" s="245"/>
      <c r="AE37" s="245"/>
      <c r="AF37" s="246"/>
      <c r="AG37" s="247"/>
      <c r="AH37" s="247"/>
      <c r="AI37" s="248"/>
      <c r="AJ37" s="249"/>
      <c r="AK37" s="250"/>
      <c r="AL37" s="246"/>
      <c r="AM37" s="247"/>
      <c r="AN37" s="247"/>
      <c r="AO37" s="163"/>
      <c r="AP37" s="171"/>
    </row>
    <row r="38" spans="2:42" ht="32.25" customHeight="1">
      <c r="B38" s="37">
        <v>10000000</v>
      </c>
      <c r="C38" s="270" t="s">
        <v>50</v>
      </c>
      <c r="D38" s="274">
        <v>0</v>
      </c>
      <c r="E38" s="275"/>
      <c r="F38" s="37">
        <v>2500000</v>
      </c>
      <c r="G38" s="50">
        <f>SUM(D38:F38)</f>
        <v>2500000</v>
      </c>
      <c r="H38" s="51"/>
      <c r="I38" s="58">
        <f>B38-G38</f>
        <v>7500000</v>
      </c>
      <c r="J38" s="59"/>
      <c r="N38" s="276" t="s">
        <v>124</v>
      </c>
      <c r="O38" s="277"/>
      <c r="P38" s="277"/>
      <c r="Q38" s="277"/>
      <c r="R38" s="278"/>
      <c r="Z38" s="124"/>
      <c r="AA38" s="244"/>
      <c r="AB38" s="244"/>
      <c r="AC38" s="245"/>
      <c r="AD38" s="245"/>
      <c r="AE38" s="245"/>
      <c r="AF38" s="246"/>
      <c r="AG38" s="247"/>
      <c r="AH38" s="247"/>
      <c r="AI38" s="248"/>
      <c r="AJ38" s="249"/>
      <c r="AK38" s="250"/>
      <c r="AL38" s="246"/>
      <c r="AM38" s="247"/>
      <c r="AN38" s="247"/>
      <c r="AO38" s="163"/>
      <c r="AP38" s="171"/>
    </row>
    <row r="39" spans="2:42" ht="32.25" customHeight="1">
      <c r="B39" s="37">
        <f>B38*0.1</f>
        <v>1000000</v>
      </c>
      <c r="C39" s="270" t="s">
        <v>20</v>
      </c>
      <c r="D39" s="274">
        <f>D38*0.1</f>
        <v>0</v>
      </c>
      <c r="E39" s="275"/>
      <c r="F39" s="37">
        <f>F38*0.1</f>
        <v>250000</v>
      </c>
      <c r="G39" s="50">
        <f>SUM(D39:F39)</f>
        <v>250000</v>
      </c>
      <c r="H39" s="51"/>
      <c r="I39" s="58">
        <f>B39-G39</f>
        <v>750000</v>
      </c>
      <c r="J39" s="59"/>
      <c r="Z39" s="124"/>
      <c r="AA39" s="244"/>
      <c r="AB39" s="244"/>
      <c r="AC39" s="245"/>
      <c r="AD39" s="245"/>
      <c r="AE39" s="245"/>
      <c r="AF39" s="246"/>
      <c r="AG39" s="247"/>
      <c r="AH39" s="247"/>
      <c r="AI39" s="248"/>
      <c r="AJ39" s="249"/>
      <c r="AK39" s="250"/>
      <c r="AL39" s="246"/>
      <c r="AM39" s="247"/>
      <c r="AN39" s="247"/>
      <c r="AO39" s="163"/>
      <c r="AP39" s="171"/>
    </row>
    <row r="40" spans="2:42" ht="32.25" customHeight="1">
      <c r="B40" s="20">
        <f>SUM(B38:B39)</f>
        <v>11000000</v>
      </c>
      <c r="C40" s="270" t="s">
        <v>21</v>
      </c>
      <c r="D40" s="73">
        <f>SUM(D38:E39)</f>
        <v>0</v>
      </c>
      <c r="E40" s="74"/>
      <c r="F40" s="29">
        <f>IF(I35="入力誤り・漏れあり","入力誤り・漏れあり",SUM(F38:F39))</f>
        <v>2750000</v>
      </c>
      <c r="G40" s="50">
        <f>IF(I35="入力誤り・漏れあり","入力誤り・漏れあり",SUM(G38:G39))</f>
        <v>2750000</v>
      </c>
      <c r="H40" s="51">
        <f t="shared" ref="H40" si="34">IF(K35="入力誤り・漏れあり","入力誤り・漏れあり",SUM(H38:H39))</f>
        <v>0</v>
      </c>
      <c r="I40" s="58">
        <f>IF(I35="入力誤り・漏れあり","入力誤り・漏れあり",SUM(I38:I39))</f>
        <v>8250000</v>
      </c>
      <c r="J40" s="59">
        <f>IF(N36="入力誤り・漏れあり","入力誤り・漏れあり",SUM(J38:J39))</f>
        <v>0</v>
      </c>
      <c r="Z40" s="124"/>
      <c r="AA40" s="244"/>
      <c r="AB40" s="244"/>
      <c r="AC40" s="245"/>
      <c r="AD40" s="245"/>
      <c r="AE40" s="245"/>
      <c r="AF40" s="246"/>
      <c r="AG40" s="246"/>
      <c r="AH40" s="246"/>
      <c r="AI40" s="248"/>
      <c r="AJ40" s="249"/>
      <c r="AK40" s="249"/>
      <c r="AL40" s="246"/>
      <c r="AM40" s="246"/>
      <c r="AN40" s="246"/>
      <c r="AO40" s="163"/>
      <c r="AP40" s="171"/>
    </row>
    <row r="41" spans="2:42" ht="32.25" customHeight="1" thickBot="1">
      <c r="B41" s="119" t="s">
        <v>27</v>
      </c>
      <c r="Z41" s="124"/>
      <c r="AA41" s="244"/>
      <c r="AB41" s="244"/>
      <c r="AC41" s="245"/>
      <c r="AD41" s="245"/>
      <c r="AE41" s="245"/>
      <c r="AF41" s="246"/>
      <c r="AG41" s="246"/>
      <c r="AH41" s="246"/>
      <c r="AI41" s="248"/>
      <c r="AJ41" s="249"/>
      <c r="AK41" s="249"/>
      <c r="AL41" s="246"/>
      <c r="AM41" s="246"/>
      <c r="AN41" s="246"/>
      <c r="AO41" s="163"/>
      <c r="AP41" s="171"/>
    </row>
    <row r="42" spans="2:42" ht="32.25" customHeight="1" thickBot="1">
      <c r="B42" s="279"/>
      <c r="C42" s="280">
        <f>L43</f>
        <v>8</v>
      </c>
      <c r="D42" s="68">
        <f ca="1">IF(I35="入力誤り・漏れあり","入力誤り・漏れあり",SUMIF(L21:R32,L43,Q21:Q32))</f>
        <v>0</v>
      </c>
      <c r="E42" s="68"/>
      <c r="F42" s="281">
        <f>L43</f>
        <v>8</v>
      </c>
      <c r="G42" s="282"/>
      <c r="H42" s="283">
        <f ca="1">IF(I35="入力誤り・漏れあり","入力誤り・漏れあり",SUMIF(L21:R32,L43,P21:P32))</f>
        <v>0</v>
      </c>
      <c r="I42" s="283"/>
      <c r="L42" s="284" t="s">
        <v>4</v>
      </c>
      <c r="Z42" s="124"/>
      <c r="AA42" s="244"/>
      <c r="AB42" s="244"/>
      <c r="AC42" s="245"/>
      <c r="AD42" s="245"/>
      <c r="AE42" s="245"/>
      <c r="AF42" s="246"/>
      <c r="AG42" s="246"/>
      <c r="AH42" s="246"/>
      <c r="AI42" s="248"/>
      <c r="AJ42" s="249"/>
      <c r="AK42" s="249"/>
      <c r="AL42" s="246"/>
      <c r="AM42" s="246"/>
      <c r="AN42" s="246"/>
      <c r="AO42" s="163"/>
      <c r="AP42" s="171"/>
    </row>
    <row r="43" spans="2:42" ht="32.25" customHeight="1" thickBot="1">
      <c r="B43" s="279"/>
      <c r="C43" s="280">
        <f>L44</f>
        <v>10</v>
      </c>
      <c r="D43" s="68">
        <f ca="1">IF(I35="入力誤り・漏れあり","入力誤り・漏れあり",SUMIF(L21:R32,L44,Q21:Q32))</f>
        <v>2500000</v>
      </c>
      <c r="E43" s="68"/>
      <c r="F43" s="281">
        <f>L44</f>
        <v>10</v>
      </c>
      <c r="G43" s="282"/>
      <c r="H43" s="283">
        <f ca="1">IF(I35="入力誤り・漏れあり","入力誤り・漏れあり",SUMIF(L21:R32,L44,P21:P32))</f>
        <v>250000</v>
      </c>
      <c r="I43" s="283"/>
      <c r="L43" s="284">
        <v>8</v>
      </c>
      <c r="Z43" s="124"/>
      <c r="AA43" s="244"/>
      <c r="AB43" s="244"/>
      <c r="AC43" s="245"/>
      <c r="AD43" s="245"/>
      <c r="AE43" s="245"/>
      <c r="AF43" s="246"/>
      <c r="AG43" s="246"/>
      <c r="AH43" s="246"/>
      <c r="AI43" s="248"/>
      <c r="AJ43" s="249"/>
      <c r="AK43" s="249"/>
      <c r="AL43" s="246"/>
      <c r="AM43" s="246"/>
      <c r="AN43" s="246"/>
      <c r="AO43" s="163"/>
      <c r="AP43" s="171"/>
    </row>
    <row r="44" spans="2:42" ht="17.25">
      <c r="L44" s="284">
        <v>10</v>
      </c>
      <c r="Z44" s="124"/>
      <c r="AN44" s="163"/>
      <c r="AO44" s="163"/>
      <c r="AP44" s="171"/>
    </row>
    <row r="45" spans="2:42">
      <c r="Z45" s="124"/>
      <c r="AA45" s="285" t="s">
        <v>125</v>
      </c>
      <c r="AB45" s="286" t="s">
        <v>126</v>
      </c>
      <c r="AC45" s="286"/>
      <c r="AE45" s="287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171"/>
    </row>
    <row r="46" spans="2:42">
      <c r="Z46" s="124"/>
      <c r="AN46" s="163"/>
      <c r="AO46" s="163"/>
      <c r="AP46" s="171"/>
    </row>
    <row r="47" spans="2:42">
      <c r="Z47" s="124"/>
      <c r="AA47" s="285" t="s">
        <v>127</v>
      </c>
      <c r="AB47" s="289" t="s">
        <v>127</v>
      </c>
      <c r="AC47" s="289"/>
      <c r="AE47" s="287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171"/>
    </row>
    <row r="48" spans="2:42">
      <c r="Z48" s="124"/>
      <c r="AL48" s="162"/>
      <c r="AM48" s="162"/>
      <c r="AN48" s="163"/>
      <c r="AO48" s="163"/>
      <c r="AP48" s="132"/>
    </row>
    <row r="49" spans="26:42">
      <c r="Z49" s="124"/>
      <c r="AB49" s="120" t="s">
        <v>128</v>
      </c>
      <c r="AL49" s="162"/>
      <c r="AM49" s="162"/>
      <c r="AN49" s="163"/>
      <c r="AO49" s="163"/>
      <c r="AP49" s="132"/>
    </row>
    <row r="50" spans="26:42">
      <c r="Z50" s="124"/>
      <c r="AL50" s="162"/>
      <c r="AM50" s="162"/>
      <c r="AN50" s="163"/>
      <c r="AO50" s="163"/>
      <c r="AP50" s="132"/>
    </row>
    <row r="51" spans="26:42">
      <c r="Z51" s="124"/>
      <c r="AB51" s="120" t="s">
        <v>129</v>
      </c>
      <c r="AL51" s="162"/>
      <c r="AM51" s="162"/>
      <c r="AN51" s="163"/>
      <c r="AO51" s="163"/>
      <c r="AP51" s="132"/>
    </row>
    <row r="52" spans="26:42">
      <c r="Z52" s="124"/>
      <c r="AL52" s="162"/>
      <c r="AM52" s="162"/>
      <c r="AN52" s="163"/>
      <c r="AO52" s="163"/>
      <c r="AP52" s="132"/>
    </row>
    <row r="53" spans="26:42">
      <c r="Z53" s="124"/>
      <c r="AB53" s="120" t="s">
        <v>130</v>
      </c>
      <c r="AL53" s="162"/>
      <c r="AM53" s="162"/>
      <c r="AN53" s="163"/>
      <c r="AO53" s="163"/>
      <c r="AP53" s="132"/>
    </row>
    <row r="54" spans="26:42">
      <c r="Z54" s="124"/>
      <c r="AL54" s="162"/>
      <c r="AM54" s="162"/>
      <c r="AN54" s="163"/>
      <c r="AO54" s="163"/>
      <c r="AP54" s="132"/>
    </row>
    <row r="55" spans="26:42">
      <c r="Z55" s="124"/>
      <c r="AB55" s="120" t="s">
        <v>131</v>
      </c>
      <c r="AL55" s="162"/>
      <c r="AM55" s="162"/>
      <c r="AN55" s="163"/>
      <c r="AO55" s="163"/>
      <c r="AP55" s="132"/>
    </row>
    <row r="56" spans="26:42">
      <c r="Z56" s="124"/>
      <c r="AL56" s="162"/>
      <c r="AM56" s="162"/>
      <c r="AN56" s="163"/>
      <c r="AO56" s="163"/>
      <c r="AP56" s="132"/>
    </row>
    <row r="57" spans="26:42">
      <c r="Z57" s="124"/>
      <c r="AB57" s="120" t="s">
        <v>132</v>
      </c>
      <c r="AL57" s="162"/>
      <c r="AM57" s="162"/>
      <c r="AN57" s="163"/>
      <c r="AO57" s="163"/>
      <c r="AP57" s="132"/>
    </row>
    <row r="58" spans="26:42">
      <c r="Z58" s="124"/>
      <c r="AL58" s="162"/>
      <c r="AM58" s="162"/>
      <c r="AN58" s="163"/>
      <c r="AO58" s="163"/>
      <c r="AP58" s="132"/>
    </row>
    <row r="59" spans="26:42">
      <c r="Z59" s="124"/>
      <c r="AB59" s="120" t="s">
        <v>133</v>
      </c>
      <c r="AL59" s="162"/>
      <c r="AM59" s="162"/>
      <c r="AN59" s="163"/>
      <c r="AO59" s="163"/>
      <c r="AP59" s="132"/>
    </row>
    <row r="60" spans="26:42">
      <c r="Z60" s="124"/>
      <c r="AL60" s="162"/>
      <c r="AM60" s="162"/>
      <c r="AN60" s="163"/>
      <c r="AO60" s="163"/>
      <c r="AP60" s="132"/>
    </row>
    <row r="61" spans="26:42">
      <c r="Z61" s="124"/>
      <c r="AB61" s="120" t="s">
        <v>134</v>
      </c>
      <c r="AL61" s="162"/>
      <c r="AM61" s="162"/>
      <c r="AN61" s="163"/>
      <c r="AO61" s="163"/>
      <c r="AP61" s="132"/>
    </row>
    <row r="62" spans="26:42">
      <c r="Z62" s="124"/>
      <c r="AL62" s="162"/>
      <c r="AM62" s="162"/>
      <c r="AN62" s="163"/>
      <c r="AO62" s="163"/>
      <c r="AP62" s="132"/>
    </row>
    <row r="63" spans="26:42">
      <c r="Z63" s="124"/>
      <c r="AL63" s="162"/>
      <c r="AM63" s="162"/>
      <c r="AN63" s="163"/>
      <c r="AO63" s="163"/>
      <c r="AP63" s="132"/>
    </row>
    <row r="64" spans="26:42">
      <c r="Z64" s="290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2"/>
      <c r="AM64" s="293"/>
      <c r="AN64" s="292" t="s">
        <v>135</v>
      </c>
      <c r="AO64" s="292"/>
      <c r="AP64" s="294"/>
    </row>
  </sheetData>
  <sheetProtection sheet="1" selectLockedCells="1"/>
  <mergeCells count="227">
    <mergeCell ref="G9:J9"/>
    <mergeCell ref="AK9:AO9"/>
    <mergeCell ref="G10:I10"/>
    <mergeCell ref="AK10:AO10"/>
    <mergeCell ref="G11:J11"/>
    <mergeCell ref="AK11:AL11"/>
    <mergeCell ref="AN11:AO11"/>
    <mergeCell ref="C1:H1"/>
    <mergeCell ref="AH2:AJ4"/>
    <mergeCell ref="H3:J3"/>
    <mergeCell ref="AL3:AO3"/>
    <mergeCell ref="F5:J5"/>
    <mergeCell ref="G8:J8"/>
    <mergeCell ref="T19:U19"/>
    <mergeCell ref="C20:D20"/>
    <mergeCell ref="F20:G20"/>
    <mergeCell ref="I20:J20"/>
    <mergeCell ref="B12:D12"/>
    <mergeCell ref="AA13:AO13"/>
    <mergeCell ref="G14:J14"/>
    <mergeCell ref="B15:B16"/>
    <mergeCell ref="C15:E16"/>
    <mergeCell ref="G15:J15"/>
    <mergeCell ref="AB15:AC15"/>
    <mergeCell ref="AE15:AO16"/>
    <mergeCell ref="G16:J16"/>
    <mergeCell ref="AB20:AC20"/>
    <mergeCell ref="C21:D22"/>
    <mergeCell ref="E21:E22"/>
    <mergeCell ref="F21:G22"/>
    <mergeCell ref="H21:H22"/>
    <mergeCell ref="I21:J22"/>
    <mergeCell ref="L21:L22"/>
    <mergeCell ref="M21:M22"/>
    <mergeCell ref="P21:P22"/>
    <mergeCell ref="G17:J17"/>
    <mergeCell ref="G18:J18"/>
    <mergeCell ref="G19:J19"/>
    <mergeCell ref="W21:W22"/>
    <mergeCell ref="AB22:AC22"/>
    <mergeCell ref="AE22:AG22"/>
    <mergeCell ref="B23:B24"/>
    <mergeCell ref="C23:D24"/>
    <mergeCell ref="E23:E24"/>
    <mergeCell ref="F23:G24"/>
    <mergeCell ref="H23:H24"/>
    <mergeCell ref="I23:J24"/>
    <mergeCell ref="L23:L24"/>
    <mergeCell ref="Q21:Q22"/>
    <mergeCell ref="R21:R22"/>
    <mergeCell ref="S21:S22"/>
    <mergeCell ref="T21:T22"/>
    <mergeCell ref="U21:U22"/>
    <mergeCell ref="V21:V22"/>
    <mergeCell ref="U23:U24"/>
    <mergeCell ref="V23:V24"/>
    <mergeCell ref="W23:W24"/>
    <mergeCell ref="AB24:AC24"/>
    <mergeCell ref="AG24:AI24"/>
    <mergeCell ref="S23:S24"/>
    <mergeCell ref="T23:T24"/>
    <mergeCell ref="B21:B22"/>
    <mergeCell ref="B25:B26"/>
    <mergeCell ref="C25:D26"/>
    <mergeCell ref="E25:E26"/>
    <mergeCell ref="F25:G26"/>
    <mergeCell ref="H25:H26"/>
    <mergeCell ref="M23:M24"/>
    <mergeCell ref="P23:P24"/>
    <mergeCell ref="Q23:Q24"/>
    <mergeCell ref="R23:R24"/>
    <mergeCell ref="S25:S26"/>
    <mergeCell ref="T25:T26"/>
    <mergeCell ref="U25:U26"/>
    <mergeCell ref="V25:V26"/>
    <mergeCell ref="W25:W26"/>
    <mergeCell ref="AG25:AH25"/>
    <mergeCell ref="AG26:AI26"/>
    <mergeCell ref="I25:J26"/>
    <mergeCell ref="L25:L26"/>
    <mergeCell ref="M25:M26"/>
    <mergeCell ref="P25:P26"/>
    <mergeCell ref="Q25:Q26"/>
    <mergeCell ref="R25:R26"/>
    <mergeCell ref="B29:B30"/>
    <mergeCell ref="C29:D30"/>
    <mergeCell ref="E29:E30"/>
    <mergeCell ref="F29:G30"/>
    <mergeCell ref="H29:H30"/>
    <mergeCell ref="L27:L28"/>
    <mergeCell ref="M27:M28"/>
    <mergeCell ref="P27:P28"/>
    <mergeCell ref="Q27:Q28"/>
    <mergeCell ref="B27:B28"/>
    <mergeCell ref="C27:D28"/>
    <mergeCell ref="E27:E28"/>
    <mergeCell ref="F27:G28"/>
    <mergeCell ref="H27:H28"/>
    <mergeCell ref="I27:J28"/>
    <mergeCell ref="W29:W30"/>
    <mergeCell ref="AB30:AC30"/>
    <mergeCell ref="I29:J30"/>
    <mergeCell ref="L29:L30"/>
    <mergeCell ref="M29:M30"/>
    <mergeCell ref="P29:P30"/>
    <mergeCell ref="Q29:Q30"/>
    <mergeCell ref="R29:R30"/>
    <mergeCell ref="T27:T28"/>
    <mergeCell ref="U27:U28"/>
    <mergeCell ref="V27:V28"/>
    <mergeCell ref="W27:W28"/>
    <mergeCell ref="AB28:AC28"/>
    <mergeCell ref="R27:R28"/>
    <mergeCell ref="S27:S28"/>
    <mergeCell ref="C31:D32"/>
    <mergeCell ref="E31:E32"/>
    <mergeCell ref="F31:G32"/>
    <mergeCell ref="H31:H32"/>
    <mergeCell ref="I31:J32"/>
    <mergeCell ref="S29:S30"/>
    <mergeCell ref="T29:T30"/>
    <mergeCell ref="U29:U30"/>
    <mergeCell ref="V29:V30"/>
    <mergeCell ref="AF32:AH32"/>
    <mergeCell ref="AJ32:AK32"/>
    <mergeCell ref="AL32:AN32"/>
    <mergeCell ref="B33:H33"/>
    <mergeCell ref="I33:J33"/>
    <mergeCell ref="AA33:AB33"/>
    <mergeCell ref="AC33:AE33"/>
    <mergeCell ref="AF33:AH33"/>
    <mergeCell ref="AJ33:AK33"/>
    <mergeCell ref="AL33:AN33"/>
    <mergeCell ref="T31:T32"/>
    <mergeCell ref="U31:U32"/>
    <mergeCell ref="V31:V32"/>
    <mergeCell ref="W31:W32"/>
    <mergeCell ref="AA31:AE31"/>
    <mergeCell ref="AA32:AB32"/>
    <mergeCell ref="AC32:AE32"/>
    <mergeCell ref="L31:L32"/>
    <mergeCell ref="M31:M32"/>
    <mergeCell ref="P31:P32"/>
    <mergeCell ref="Q31:Q32"/>
    <mergeCell ref="R31:R32"/>
    <mergeCell ref="S31:S32"/>
    <mergeCell ref="B31:B32"/>
    <mergeCell ref="N36:R36"/>
    <mergeCell ref="AA36:AB36"/>
    <mergeCell ref="AC36:AE36"/>
    <mergeCell ref="AF36:AH36"/>
    <mergeCell ref="AJ36:AK36"/>
    <mergeCell ref="AL36:AN36"/>
    <mergeCell ref="AL34:AN34"/>
    <mergeCell ref="B35:H35"/>
    <mergeCell ref="I35:J35"/>
    <mergeCell ref="N35:R35"/>
    <mergeCell ref="AA35:AB35"/>
    <mergeCell ref="AC35:AE35"/>
    <mergeCell ref="AF35:AH35"/>
    <mergeCell ref="AJ35:AK35"/>
    <mergeCell ref="AL35:AN35"/>
    <mergeCell ref="B34:H34"/>
    <mergeCell ref="I34:J34"/>
    <mergeCell ref="AA34:AB34"/>
    <mergeCell ref="AC34:AE34"/>
    <mergeCell ref="AF34:AH34"/>
    <mergeCell ref="AJ34:AK34"/>
    <mergeCell ref="AL41:AN41"/>
    <mergeCell ref="D40:E40"/>
    <mergeCell ref="G40:H40"/>
    <mergeCell ref="I40:J40"/>
    <mergeCell ref="AA40:AB40"/>
    <mergeCell ref="AF37:AH37"/>
    <mergeCell ref="AJ37:AK37"/>
    <mergeCell ref="AL37:AN37"/>
    <mergeCell ref="D38:E38"/>
    <mergeCell ref="G38:H38"/>
    <mergeCell ref="I38:J38"/>
    <mergeCell ref="N38:R38"/>
    <mergeCell ref="AA38:AB38"/>
    <mergeCell ref="AC38:AE38"/>
    <mergeCell ref="AF38:AH38"/>
    <mergeCell ref="D37:E37"/>
    <mergeCell ref="G37:H37"/>
    <mergeCell ref="I37:J37"/>
    <mergeCell ref="N37:R37"/>
    <mergeCell ref="AA37:AB37"/>
    <mergeCell ref="AC37:AE37"/>
    <mergeCell ref="AJ38:AK38"/>
    <mergeCell ref="AL38:AN38"/>
    <mergeCell ref="AL43:AN43"/>
    <mergeCell ref="AB45:AC45"/>
    <mergeCell ref="AE45:AO45"/>
    <mergeCell ref="AB47:AC47"/>
    <mergeCell ref="AE47:AO47"/>
    <mergeCell ref="AF42:AH42"/>
    <mergeCell ref="AJ42:AK42"/>
    <mergeCell ref="AL42:AN42"/>
    <mergeCell ref="D39:E39"/>
    <mergeCell ref="G39:H39"/>
    <mergeCell ref="I39:J39"/>
    <mergeCell ref="AA39:AB39"/>
    <mergeCell ref="AC39:AE39"/>
    <mergeCell ref="AF39:AH39"/>
    <mergeCell ref="AJ39:AK39"/>
    <mergeCell ref="AL39:AN39"/>
    <mergeCell ref="D42:E42"/>
    <mergeCell ref="F42:G42"/>
    <mergeCell ref="H42:I42"/>
    <mergeCell ref="AA42:AB42"/>
    <mergeCell ref="AC42:AE42"/>
    <mergeCell ref="AJ40:AK40"/>
    <mergeCell ref="AL40:AN40"/>
    <mergeCell ref="AA41:AB41"/>
    <mergeCell ref="D43:E43"/>
    <mergeCell ref="F43:G43"/>
    <mergeCell ref="H43:I43"/>
    <mergeCell ref="AA43:AB43"/>
    <mergeCell ref="AC43:AE43"/>
    <mergeCell ref="AF43:AH43"/>
    <mergeCell ref="AJ43:AK43"/>
    <mergeCell ref="AC40:AE40"/>
    <mergeCell ref="AF40:AH40"/>
    <mergeCell ref="AC41:AE41"/>
    <mergeCell ref="AF41:AH41"/>
    <mergeCell ref="AJ41:AK41"/>
  </mergeCells>
  <phoneticPr fontId="2"/>
  <conditionalFormatting sqref="N21:O21">
    <cfRule type="cellIs" dxfId="5" priority="6" operator="equal">
      <formula>"入力する↓"</formula>
    </cfRule>
  </conditionalFormatting>
  <conditionalFormatting sqref="N23:O23">
    <cfRule type="cellIs" dxfId="4" priority="5" operator="equal">
      <formula>"入力する↓"</formula>
    </cfRule>
  </conditionalFormatting>
  <conditionalFormatting sqref="N25:O25">
    <cfRule type="cellIs" dxfId="3" priority="4" operator="equal">
      <formula>"入力する↓"</formula>
    </cfRule>
  </conditionalFormatting>
  <conditionalFormatting sqref="N27:O27">
    <cfRule type="cellIs" dxfId="2" priority="3" operator="equal">
      <formula>"入力する↓"</formula>
    </cfRule>
  </conditionalFormatting>
  <conditionalFormatting sqref="N29:O29">
    <cfRule type="cellIs" dxfId="1" priority="2" operator="equal">
      <formula>"入力する↓"</formula>
    </cfRule>
  </conditionalFormatting>
  <conditionalFormatting sqref="N31:O31">
    <cfRule type="cellIs" dxfId="0" priority="1" operator="equal">
      <formula>"入力する↓"</formula>
    </cfRule>
  </conditionalFormatting>
  <dataValidations count="2">
    <dataValidation type="list" allowBlank="1" showInputMessage="1" showErrorMessage="1" sqref="L21:L32" xr:uid="{6136A35D-A8D0-4393-806A-07950B8DD7CF}">
      <formula1>$L$43:$L$44</formula1>
    </dataValidation>
    <dataValidation type="list" allowBlank="1" showInputMessage="1" showErrorMessage="1" sqref="M21 M23 M25 M27 M29 M31" xr:uid="{00423ECB-F753-4414-B24F-F85D16F5FE8C}">
      <formula1>"内税,外税"</formula1>
    </dataValidation>
  </dataValidations>
  <printOptions horizontalCentered="1"/>
  <pageMargins left="0.78740157480314965" right="0.39370078740157483" top="1.2204724409448819" bottom="0.39370078740157483" header="0.51181102362204722" footer="0.31496062992125984"/>
  <pageSetup paperSize="9" scale="91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(記入例)</vt:lpstr>
      <vt:lpstr>請求書!Print_Area</vt:lpstr>
      <vt:lpstr>'請求書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</dc:creator>
  <cp:lastModifiedBy>中島 洋一</cp:lastModifiedBy>
  <cp:lastPrinted>2023-09-03T05:43:13Z</cp:lastPrinted>
  <dcterms:created xsi:type="dcterms:W3CDTF">2016-09-07T00:27:17Z</dcterms:created>
  <dcterms:modified xsi:type="dcterms:W3CDTF">2023-09-19T03:51:44Z</dcterms:modified>
</cp:coreProperties>
</file>